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11200 (Direkcija razvoja_interno)\11210 (Up_pr)\2025\11 Pariški check lista\"/>
    </mc:Choice>
  </mc:AlternateContent>
  <xr:revisionPtr revIDLastSave="0" documentId="13_ncr:1_{366AA68A-2073-4565-A309-D058151827A6}" xr6:coauthVersionLast="47" xr6:coauthVersionMax="47" xr10:uidLastSave="{00000000-0000-0000-0000-000000000000}"/>
  <bookViews>
    <workbookView xWindow="-110" yWindow="-110" windowWidth="19420" windowHeight="10300" xr2:uid="{F7AFF3BA-F8A6-44F1-B358-C57DA7C64C15}"/>
  </bookViews>
  <sheets>
    <sheet name="Upitnik Pariškog sporazuma" sheetId="11" r:id="rId1"/>
    <sheet name="1 - Proizvodnja energije" sheetId="14" r:id="rId2"/>
    <sheet name="2 - Izgradnja ili obnova" sheetId="2" r:id="rId3"/>
    <sheet name="3 - Osobna vozila" sheetId="13" r:id="rId4"/>
    <sheet name="4 - Vozila L kategorije" sheetId="24" r:id="rId5"/>
    <sheet name="5 - Kombi i laka vozila" sheetId="25" r:id="rId6"/>
    <sheet name="6 - Kamioni i teška vozila" sheetId="26" r:id="rId7"/>
    <sheet name="7 - Javni prijevoz" sheetId="27" r:id="rId8"/>
    <sheet name="8 - Vlakovi" sheetId="28" r:id="rId9"/>
    <sheet name="9 - Plovila" sheetId="30" r:id="rId10"/>
    <sheet name="Sheet3" sheetId="12" state="hidden" r:id="rId11"/>
    <sheet name="Sheet1" sheetId="7" state="hidden" r:id="rId12"/>
    <sheet name="Sheet2" sheetId="4" state="hidden" r:id="rId13"/>
  </sheets>
  <definedNames>
    <definedName name="_ftnref1" localSheetId="1">'1 - Proizvodnja energije'!$B$26</definedName>
    <definedName name="_ftnref1" localSheetId="2">'2 - Izgradnja ili obnova'!#REF!</definedName>
    <definedName name="_ftnref1" localSheetId="3">'3 - Osobna vozila'!#REF!</definedName>
    <definedName name="_ftnref1" localSheetId="4">'4 - Vozila L kategorije'!#REF!</definedName>
    <definedName name="_ftnref1" localSheetId="5">'5 - Kombi i laka vozila'!#REF!</definedName>
    <definedName name="_ftnref1" localSheetId="6">'6 - Kamioni i teška vozila'!#REF!</definedName>
    <definedName name="_ftnref1" localSheetId="7">'7 - Javni prijevoz'!#REF!</definedName>
    <definedName name="_ftnref1" localSheetId="8">'8 - Vlakovi'!#REF!</definedName>
    <definedName name="_ftnref1" localSheetId="9">'9 - Plovila'!#REF!</definedName>
    <definedName name="_ftnref1" localSheetId="0">'Upitnik Pariškog sporazuma'!#REF!</definedName>
    <definedName name="_xlnm.Print_Area" localSheetId="1">'1 - Proizvodnja energije'!$A$1:$L$38</definedName>
    <definedName name="_xlnm.Print_Area" localSheetId="2">'2 - Izgradnja ili obnova'!$A$1:$L$23</definedName>
    <definedName name="_xlnm.Print_Area" localSheetId="3">'3 - Osobna vozila'!$A$1:$L$36</definedName>
    <definedName name="_xlnm.Print_Area" localSheetId="4">'4 - Vozila L kategorije'!$A$1:$L$31</definedName>
    <definedName name="_xlnm.Print_Area" localSheetId="5">'5 - Kombi i laka vozila'!$A$1:$L$37</definedName>
    <definedName name="_xlnm.Print_Area" localSheetId="6">'6 - Kamioni i teška vozila'!$A$1:$L$39</definedName>
    <definedName name="_xlnm.Print_Area" localSheetId="7">'7 - Javni prijevoz'!$A$1:$L$37</definedName>
    <definedName name="_xlnm.Print_Area" localSheetId="8">'8 - Vlakovi'!$A$1:$L$37</definedName>
    <definedName name="_xlnm.Print_Area" localSheetId="9">'9 - Plovila'!$A$1:$L$37</definedName>
    <definedName name="_xlnm.Print_Area" localSheetId="0">'Upitnik Pariškog sporazuma'!$A$1:$J$47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30" l="1"/>
  <c r="G26" i="30"/>
  <c r="C30" i="30"/>
  <c r="G27" i="30"/>
  <c r="G30" i="30" s="1"/>
  <c r="G25" i="30"/>
  <c r="G22" i="14"/>
  <c r="G28" i="14"/>
  <c r="G27" i="14"/>
  <c r="G26" i="14"/>
  <c r="G25" i="14"/>
  <c r="G24" i="14"/>
  <c r="G34" i="30" l="1"/>
  <c r="G25" i="24" l="1"/>
  <c r="G26" i="28" l="1"/>
  <c r="G26" i="27"/>
  <c r="G25" i="26"/>
  <c r="G25" i="25"/>
  <c r="G24" i="24"/>
  <c r="G28" i="24" s="1"/>
  <c r="G24" i="13"/>
  <c r="G26" i="26"/>
  <c r="G30" i="26" s="1"/>
  <c r="C30" i="28"/>
  <c r="G29" i="26" l="1"/>
  <c r="G27" i="28"/>
  <c r="G30" i="28" s="1"/>
  <c r="G34" i="28" s="1"/>
  <c r="G25" i="28"/>
  <c r="G27" i="27"/>
  <c r="G30" i="27" s="1"/>
  <c r="G25" i="27"/>
  <c r="G24" i="26"/>
  <c r="G26" i="25"/>
  <c r="G29" i="25" s="1"/>
  <c r="G24" i="25"/>
  <c r="G23" i="24"/>
  <c r="G25" i="13"/>
  <c r="G29" i="14"/>
  <c r="G23" i="13"/>
  <c r="G28" i="13" l="1"/>
  <c r="G33" i="13" s="1"/>
  <c r="G34" i="27"/>
  <c r="G34" i="25"/>
  <c r="G23" i="14"/>
  <c r="G32" i="14"/>
  <c r="G31" i="14"/>
  <c r="G30" i="14"/>
  <c r="G20" i="14"/>
  <c r="G19" i="14"/>
  <c r="G18" i="14"/>
  <c r="G34" i="14" l="1"/>
  <c r="G36" i="26"/>
  <c r="G17" i="2" l="1"/>
  <c r="G21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<sst xmlns="http://schemas.openxmlformats.org/spreadsheetml/2006/main" count="570" uniqueCount="196">
  <si>
    <t>Naziv</t>
  </si>
  <si>
    <t>OIB</t>
  </si>
  <si>
    <t>DA</t>
  </si>
  <si>
    <t>5.1</t>
  </si>
  <si>
    <t>5.1.1</t>
  </si>
  <si>
    <t>5.2</t>
  </si>
  <si>
    <t>5.3</t>
  </si>
  <si>
    <t>5.4</t>
  </si>
  <si>
    <t>6.1</t>
  </si>
  <si>
    <t>6.2</t>
  </si>
  <si>
    <t>6.3</t>
  </si>
  <si>
    <t>–</t>
  </si>
  <si>
    <t>Mjesto i datum</t>
  </si>
  <si>
    <t>Ime i prezime ovlaštene osobe i potpis</t>
  </si>
  <si>
    <t>Podnositelj zahtjeva za kredit</t>
  </si>
  <si>
    <t>Projekt</t>
  </si>
  <si>
    <t>ili kratki opis</t>
  </si>
  <si>
    <t>Odaberite</t>
  </si>
  <si>
    <t>Rezultat usklađenosti s Pariškim sporazumom</t>
  </si>
  <si>
    <t>Zakon o gradnji</t>
  </si>
  <si>
    <t>Tehnički propis o racionalnoj uporabi energije i toplinskoj zaštiti u zgradama</t>
  </si>
  <si>
    <t>1</t>
  </si>
  <si>
    <t>NE</t>
  </si>
  <si>
    <t>Opis skupine</t>
  </si>
  <si>
    <t>Skupina vozila</t>
  </si>
  <si>
    <t>Podskupina vozila</t>
  </si>
  <si>
    <t>Referentna vrijednost CO₂ [g/km]</t>
  </si>
  <si>
    <t>Rigid, 4x2 osovina, GVW &gt; 16t</t>
  </si>
  <si>
    <t>4-UD</t>
  </si>
  <si>
    <t>307.23</t>
  </si>
  <si>
    <t>4-RD</t>
  </si>
  <si>
    <t>197.16</t>
  </si>
  <si>
    <t>4-LH</t>
  </si>
  <si>
    <t>105.96</t>
  </si>
  <si>
    <t>Traktor 4x2 osovina, GVW &gt; 16t</t>
  </si>
  <si>
    <t>5-RD</t>
  </si>
  <si>
    <t>84.00</t>
  </si>
  <si>
    <t>5-LH</t>
  </si>
  <si>
    <t>56.60</t>
  </si>
  <si>
    <t>Rigid, 6x2 osovina</t>
  </si>
  <si>
    <t>9-RD</t>
  </si>
  <si>
    <t>110.98</t>
  </si>
  <si>
    <t>9-LH</t>
  </si>
  <si>
    <t>65.16</t>
  </si>
  <si>
    <t>Traktor, 6x2 osovina</t>
  </si>
  <si>
    <t>10-RD</t>
  </si>
  <si>
    <t>83.26</t>
  </si>
  <si>
    <t>10-LH</t>
  </si>
  <si>
    <t>58.26</t>
  </si>
  <si>
    <t>Za prijevoz tereta</t>
  </si>
  <si>
    <t>Vozilo na 4 kotača</t>
  </si>
  <si>
    <t>Teška gospodarska vozila (HDV)</t>
  </si>
  <si>
    <t>Podskupina vozila*</t>
  </si>
  <si>
    <t>Putnički</t>
  </si>
  <si>
    <t>Teretni</t>
  </si>
  <si>
    <t>Nije primjenjivo</t>
  </si>
  <si>
    <t>Za prijevoz putnika</t>
  </si>
  <si>
    <t>Tramvaji</t>
  </si>
  <si>
    <t xml:space="preserve">Podzemne željeznice </t>
  </si>
  <si>
    <t>Autobusi (gradski i međugradski)</t>
  </si>
  <si>
    <t>Kombi vozila</t>
  </si>
  <si>
    <t>Laka gospodarska vozila</t>
  </si>
  <si>
    <t>Kamioni</t>
  </si>
  <si>
    <t>Referentna vrijednost</t>
  </si>
  <si>
    <t>CO2 [g/tkm]</t>
  </si>
  <si>
    <t>Vozilo na 2 kotača</t>
  </si>
  <si>
    <t>Vozilo na 3 kotača</t>
  </si>
  <si>
    <t>s podnositeljem zahtjeva prije sklapanja ugovora o kreditu ili ugovora o leasing financiranju, ovisno o slučaju (dalje: ugovor),</t>
  </si>
  <si>
    <t>odnosno za otkaz ugovora ili drugog oblika suradnje nakon sklapanja ugovora, te da će HBOR-u naknaditi sve troškove koji bi mu</t>
  </si>
  <si>
    <t>da su upoznati s HBOR-ovim Općim kriterijima prihvatljivosti odnosno Prilogom 1.2. Usklađenost projekta s Pariškim sporazumom;</t>
  </si>
  <si>
    <t>zbog toga nastali.</t>
  </si>
  <si>
    <r>
      <t xml:space="preserve">za projekte koji se odnose na: </t>
    </r>
    <r>
      <rPr>
        <b/>
        <sz val="12"/>
        <color rgb="FF00B050"/>
        <rFont val="Arial"/>
        <family val="2"/>
        <charset val="238"/>
      </rPr>
      <t>PROIZVODNJU ENERGIJE (UKLJUČUJUĆI GRIJANJE/HLAĐENJE ZGRADA)</t>
    </r>
  </si>
  <si>
    <r>
      <t xml:space="preserve">za projekte koji se odnose na: </t>
    </r>
    <r>
      <rPr>
        <b/>
        <sz val="12"/>
        <color rgb="FF00B050"/>
        <rFont val="Arial"/>
        <family val="2"/>
        <charset val="238"/>
      </rPr>
      <t>IZGRADNJU NOVIH ILI OBNOVU POSTOJEĆIH OBJEKATA</t>
    </r>
    <r>
      <rPr>
        <b/>
        <sz val="12"/>
        <color theme="1"/>
        <rFont val="Arial"/>
        <family val="2"/>
        <charset val="238"/>
      </rPr>
      <t xml:space="preserve"> </t>
    </r>
    <r>
      <rPr>
        <b/>
        <sz val="12"/>
        <color rgb="FF00B050"/>
        <rFont val="Arial"/>
        <family val="2"/>
        <charset val="238"/>
      </rPr>
      <t xml:space="preserve">(energetska učinkovitost objekata)  </t>
    </r>
  </si>
  <si>
    <t>Studija utjecaja na okoliš (SUO)</t>
  </si>
  <si>
    <t>Glavni projekt</t>
  </si>
  <si>
    <t>Građevinska dozvola</t>
  </si>
  <si>
    <t>Investicijska studija</t>
  </si>
  <si>
    <t>Drugo</t>
  </si>
  <si>
    <t>Idejni projekt</t>
  </si>
  <si>
    <t xml:space="preserve">Idejni projekt </t>
  </si>
  <si>
    <t>Glavni projekt (energetska iskaznica)</t>
  </si>
  <si>
    <t>Troškovnik</t>
  </si>
  <si>
    <t>Elaborat zaštite okoliša</t>
  </si>
  <si>
    <t>Odgovarajući certifikat klijent</t>
  </si>
  <si>
    <t>Odgovarajući certifikat dobavljača sirovine</t>
  </si>
  <si>
    <t>Odgovarajući certifikat dobavljača šumske sirovine</t>
  </si>
  <si>
    <t>Izjava ovlaštenog projektanta</t>
  </si>
  <si>
    <t>Glavni projekt (Izjava projektanta, energetska iskaznica)</t>
  </si>
  <si>
    <t>Pravna osoba - vlasništvo</t>
  </si>
  <si>
    <t>Izjava klijenta</t>
  </si>
  <si>
    <t>Ponuda auto kuće s namjenom i tehničkim specifikacijama vozila</t>
  </si>
  <si>
    <t>Prometna dozvola</t>
  </si>
  <si>
    <t>Certifikat o homologaciji vozila (engl. Vehicle Type Approval Certificate)</t>
  </si>
  <si>
    <t>Teška gospodarska vozila</t>
  </si>
  <si>
    <t>4.1</t>
  </si>
  <si>
    <t>Ostala teška kamionska vozila koja nisu navedena u gornjoj tabeli smatraju se prihvatljivima</t>
  </si>
  <si>
    <t>Jesu li izravne emisije jednake ili niže od 50 gCO2 ekvivalent po osobi-km (gCO2e/pkm)?</t>
  </si>
  <si>
    <t>Podzemne željeznice</t>
  </si>
  <si>
    <t>Certifikat o sukladnosti plovila (CoC)</t>
  </si>
  <si>
    <r>
      <t xml:space="preserve">za projekte koji se odnose na: </t>
    </r>
    <r>
      <rPr>
        <b/>
        <sz val="12"/>
        <color rgb="FF00B050"/>
        <rFont val="Arial"/>
        <family val="2"/>
        <charset val="238"/>
      </rPr>
      <t>NABAVU TRANSPORTNIH SREDSTAVA - OSOBNA VOZILA (ograničenja emisije CO2 za transportna sredstva)</t>
    </r>
  </si>
  <si>
    <r>
      <t xml:space="preserve">za projekte koji se odnose na: </t>
    </r>
    <r>
      <rPr>
        <b/>
        <sz val="12"/>
        <color rgb="FF00B050"/>
        <rFont val="Arial"/>
        <family val="2"/>
        <charset val="238"/>
      </rPr>
      <t>NABAVU TRANSPORTNIH SREDSTAVA - PLOVILA (ograničenja emisije CO2 za transportna sredstva)</t>
    </r>
  </si>
  <si>
    <t>materijalnom i krivičnom odgovornošću, da su upoznati s pravnim posljedicama kaznene odgovornosti za davanje netočnih podataka;</t>
  </si>
  <si>
    <t>Uputa:</t>
  </si>
  <si>
    <t>Usklađenost s Pariškim sporazumom</t>
  </si>
  <si>
    <t>Dokument</t>
  </si>
  <si>
    <t>Dokument - lokacija</t>
  </si>
  <si>
    <t>i u koloni "Dokument - lokacija" navesti broj stranice unutar dokumenta na kojoj se nalazi relevantni dokaz.</t>
  </si>
  <si>
    <t>Je li izgradnja nove zgrade ili značajna obnova postojeće zgrade (koja prelazi 25% površine ili 25% vrijednosti zgrade isključujući zemljište) u skladu s nacionalnim standardima utvrđenim Direktivom o energetskim svojstvima zgrada (EPBD, 2018/844/EU), odnosno Zakonom o gradnji i Tehničkim propisom o racionalnoj uporabi energije i toplinskoj zaštiti u zgradama?</t>
  </si>
  <si>
    <t>Obavezno je odgovoriti na glavna pitanja od 1 do 6, te na podpitanja ako je primjenjivo.</t>
  </si>
  <si>
    <t>-</t>
  </si>
  <si>
    <t xml:space="preserve">Uputa:
</t>
  </si>
  <si>
    <t>Jesu li izravne emisije &lt;=115g CO2/km (prema postupku ispitivanja za laka vozila - World Light duty vehicle Test Procedure - WLTP)?</t>
  </si>
  <si>
    <t>U slučaju da je vozilo proizvedeno prije 1. rujna 2019., tada se za određivanje emisija vozila primjenjuje konverzijski faktor 1,21 za prelazak s NEDC na WLTP.)</t>
  </si>
  <si>
    <t>Odaberite vozilo L kategorije</t>
  </si>
  <si>
    <r>
      <t xml:space="preserve">za projekte koji se odnose na: </t>
    </r>
    <r>
      <rPr>
        <b/>
        <sz val="12"/>
        <color rgb="FF00B050"/>
        <rFont val="Arial"/>
        <family val="2"/>
        <charset val="238"/>
      </rPr>
      <t>NABAVU TRANSPORTNIH SREDSTAVA - VOZILA L KATEGORIJE (ograničenja emisije CO2 za transportna sredstva)</t>
    </r>
  </si>
  <si>
    <r>
      <t xml:space="preserve">za projekte koji se odnose na: </t>
    </r>
    <r>
      <rPr>
        <b/>
        <sz val="12"/>
        <color rgb="FF00B050"/>
        <rFont val="Arial"/>
        <family val="2"/>
        <charset val="238"/>
      </rPr>
      <t>NABAVU TRANSPORTNIH SREDSTAVA - KOMBI I LAKA GOSPODARSKA VOZILA (ograničenja emisije CO2 za transportna sredstva)</t>
    </r>
  </si>
  <si>
    <t>Jesu li izravne emisije &lt;=182g CO2/km? (prema postupku ispitivanja za laka vozila  - Worldwide Light duty vehicle Test Procedure – WLTP)</t>
  </si>
  <si>
    <t>U slučaju da je vozilo proizvedeno prije 1. rujna 2019., tada se za određivanje emisija vozila primjenjuje konverzijski faktor 1,24 za prelazak s NEDC na WLTP.</t>
  </si>
  <si>
    <t>Zadovoljavaju li izravne emisije za vozilo ograničenja iz tablice?</t>
  </si>
  <si>
    <r>
      <t xml:space="preserve">za projekte koji se odnose na: </t>
    </r>
    <r>
      <rPr>
        <b/>
        <sz val="12"/>
        <color rgb="FF00B050"/>
        <rFont val="Arial"/>
        <family val="2"/>
        <charset val="238"/>
      </rPr>
      <t>NABAVU TRANSPORTNIH SREDSTAVA - KAMIONI I TEŠKA GOSPODARSKA VOZILA (ograničenja emisije CO2 za transportna sredstva)</t>
    </r>
  </si>
  <si>
    <r>
      <t xml:space="preserve">za projekte koji se odnose na: </t>
    </r>
    <r>
      <rPr>
        <b/>
        <sz val="12"/>
        <color rgb="FF00B050"/>
        <rFont val="Arial"/>
        <family val="2"/>
        <charset val="238"/>
      </rPr>
      <t>NABAVU TRANSPORTNIH SREDSTAVA - JAVNI PRIJEVOZ (ograničenja emisije CO2 za transportna sredstva)</t>
    </r>
  </si>
  <si>
    <r>
      <t xml:space="preserve">za projekte koji se odnose na: </t>
    </r>
    <r>
      <rPr>
        <b/>
        <sz val="12"/>
        <color rgb="FF00B050"/>
        <rFont val="Arial"/>
        <family val="2"/>
        <charset val="238"/>
      </rPr>
      <t>NABAVU TRANSPORTNIH SREDSTAVA - VLAKOVI (ograničenja emisije CO2 za transportna sredstva)</t>
    </r>
  </si>
  <si>
    <t>Ostala dokumentacija proizvođača i slično</t>
  </si>
  <si>
    <t>Ostala tehnička dokumentacija</t>
  </si>
  <si>
    <t xml:space="preserve">Ostala tehnička dokumentacija vozila sa specifičnim izvještajima o emisijama </t>
  </si>
  <si>
    <t xml:space="preserve">Preduvjet koji mora biti ispunjen: Zadovoljava li vozilo standard Euro VI uz iznimku teških vozila za prikupljanje otpada koja moraju zadovoljavati barem standard Euro V? </t>
  </si>
  <si>
    <t>Odaberite kategoriju L vozila -&gt;</t>
  </si>
  <si>
    <t>Pitanja vezana uz projekt ili dio projekta</t>
  </si>
  <si>
    <t>Odaberite kategoriju -&gt;</t>
  </si>
  <si>
    <t>Obavezno je odgovoriti na pitanja 1 i 2.</t>
  </si>
  <si>
    <t>Na pitanje broj 4 odgovorite samo ako to proizlazi iz vaših odgovora na pitanje broj 3.</t>
  </si>
  <si>
    <t>Unesite broj vozila (u komadima) -&gt;</t>
  </si>
  <si>
    <t>Unesite broj plovila (u komadima) -&gt;</t>
  </si>
  <si>
    <t>Je li vozilo namijenjeno prvenstveno korištenju za poslovne svrhe?</t>
  </si>
  <si>
    <t>Je li vozilo namijenjeno prijevozu fosilnih goriva ili fosilnih goriva pomiješanih s alternativnim gorivima?</t>
  </si>
  <si>
    <t>Je li vozilo s nultim izravnim emisijama?</t>
  </si>
  <si>
    <t>Je li plovilo namijenjeno prvenstveno korištenju za poslovne svrhe?</t>
  </si>
  <si>
    <t>Je li plovilo namijenjeno prijevozu fosilnih goriva ili fosilnih goriva pomiješanih s alternativnim gorivima?</t>
  </si>
  <si>
    <t>Je li plovilo s nultim izravnim emisijama?</t>
  </si>
  <si>
    <r>
      <t xml:space="preserve">Popunjavanje polja "Odaberite kategoriju" i </t>
    </r>
    <r>
      <rPr>
        <sz val="12"/>
        <color theme="1"/>
        <rFont val="Arial"/>
        <family val="2"/>
        <charset val="238"/>
      </rPr>
      <t>„Unesite broj vozila (u komadima)” je obavezno</t>
    </r>
  </si>
  <si>
    <r>
      <t>Na pitanje broj 3 odgovorite samo ako su odgovori na pitanje broj 1 "</t>
    </r>
    <r>
      <rPr>
        <sz val="12"/>
        <color rgb="FF00B050"/>
        <rFont val="Arial"/>
        <family val="2"/>
        <charset val="238"/>
      </rPr>
      <t>Prihvatljiv</t>
    </r>
    <r>
      <rPr>
        <sz val="12"/>
        <rFont val="Arial"/>
        <family val="2"/>
        <charset val="238"/>
      </rPr>
      <t>" i na broj 2 "</t>
    </r>
    <r>
      <rPr>
        <sz val="12"/>
        <color rgb="FF00B050"/>
        <rFont val="Arial"/>
        <family val="2"/>
        <charset val="238"/>
      </rPr>
      <t>Usklađen</t>
    </r>
    <r>
      <rPr>
        <sz val="12"/>
        <rFont val="Arial"/>
        <family val="2"/>
        <charset val="238"/>
      </rPr>
      <t>".</t>
    </r>
  </si>
  <si>
    <r>
      <t>Ako je u koloni "Rezultat usklađenosti s Pariškim sporazumom" rezultat "</t>
    </r>
    <r>
      <rPr>
        <sz val="12"/>
        <color rgb="FF00B050"/>
        <rFont val="Arial"/>
        <family val="2"/>
        <charset val="238"/>
      </rPr>
      <t>Usklađen</t>
    </r>
    <r>
      <rPr>
        <sz val="12"/>
        <rFont val="Arial"/>
        <family val="2"/>
        <charset val="238"/>
      </rPr>
      <t>" ili "</t>
    </r>
    <r>
      <rPr>
        <sz val="12"/>
        <color rgb="FF00B050"/>
        <rFont val="Arial"/>
        <family val="2"/>
        <charset val="238"/>
      </rPr>
      <t>Prihvatljiv</t>
    </r>
    <r>
      <rPr>
        <sz val="12"/>
        <rFont val="Arial"/>
        <family val="2"/>
        <charset val="238"/>
      </rPr>
      <t>", obavezno je u koloni "Dokument" odabrati odgovarajući dokument</t>
    </r>
  </si>
  <si>
    <r>
      <t>Ako je u koloni "Dokument" odabrana opcija "</t>
    </r>
    <r>
      <rPr>
        <sz val="12"/>
        <color rgb="FF00B050"/>
        <rFont val="Arial"/>
        <family val="2"/>
        <charset val="238"/>
      </rPr>
      <t>Ostala tehnička dokumentacija</t>
    </r>
    <r>
      <rPr>
        <sz val="12"/>
        <rFont val="Arial"/>
        <family val="2"/>
        <charset val="238"/>
      </rPr>
      <t>", potrebno je u koloni "Dokument - lokacija" uz broj stranice navesti i točan naziv dokumenta.</t>
    </r>
  </si>
  <si>
    <r>
      <t>Ako je u koloni "Dokument" odabrana opcija "</t>
    </r>
    <r>
      <rPr>
        <sz val="12"/>
        <color rgb="FF00B050"/>
        <rFont val="Arial"/>
        <family val="2"/>
        <charset val="238"/>
      </rPr>
      <t>Drugo</t>
    </r>
    <r>
      <rPr>
        <sz val="12"/>
        <rFont val="Arial"/>
        <family val="2"/>
        <charset val="238"/>
      </rPr>
      <t>", potrebno je u koloni "Lokacija dokaza" uz broj stranice navesti i točan naziv dokumenta.</t>
    </r>
  </si>
  <si>
    <r>
      <t>Ako je u koloni "Rezultat usklađenosti s Pariškim sporazumom" rezultat "</t>
    </r>
    <r>
      <rPr>
        <sz val="12"/>
        <color rgb="FF00B050"/>
        <rFont val="Arial"/>
        <family val="2"/>
        <charset val="238"/>
      </rPr>
      <t>Usklađen</t>
    </r>
    <r>
      <rPr>
        <sz val="12"/>
        <rFont val="Arial"/>
        <family val="2"/>
        <charset val="238"/>
      </rPr>
      <t>", obavezno je u koloni "Dokument" odabrati odgovarajući dokument</t>
    </r>
  </si>
  <si>
    <r>
      <t xml:space="preserve">Popunjavanje polja </t>
    </r>
    <r>
      <rPr>
        <sz val="12"/>
        <color theme="1"/>
        <rFont val="Arial"/>
        <family val="2"/>
        <charset val="238"/>
      </rPr>
      <t>„Unesite broj vozila (u komadima)” je obavezno</t>
    </r>
  </si>
  <si>
    <r>
      <t xml:space="preserve">Popunjavanje polja "Odaberite kategoriju L vozila" i </t>
    </r>
    <r>
      <rPr>
        <sz val="12"/>
        <color theme="1"/>
        <rFont val="Arial"/>
        <family val="2"/>
        <charset val="238"/>
      </rPr>
      <t>„Unesite broj vozila (u komadima)” je obavezno</t>
    </r>
  </si>
  <si>
    <r>
      <t>Ako je u koloni "Dokument" odabrana opcija "</t>
    </r>
    <r>
      <rPr>
        <sz val="12"/>
        <color rgb="FF00B050"/>
        <rFont val="Arial"/>
        <family val="2"/>
        <charset val="238"/>
      </rPr>
      <t>Ostala dokumentacija proizvođača</t>
    </r>
    <r>
      <rPr>
        <sz val="12"/>
        <rFont val="Arial"/>
        <family val="2"/>
        <charset val="238"/>
      </rPr>
      <t>", potrebno je u koloni "Dokument - lokacija" uz broj stranice navesti i točan naziv dokumenta.</t>
    </r>
  </si>
  <si>
    <t>KONAČNA OCJENA USKLAĐENOSTI PROJEKTA S PARIŠKIM SPORAZUMOM</t>
  </si>
  <si>
    <t>Proizvodnja energije (uključujući grijanje/hlađenje zgrada)</t>
  </si>
  <si>
    <t>Izgradnja novih objekata ili značajna obnova postojećih objekata</t>
  </si>
  <si>
    <t>(obnova koja prelazi 25% površine ili 25% vrijednosti objekta, isključujući zemljište)</t>
  </si>
  <si>
    <t>Osobna vozila</t>
  </si>
  <si>
    <t>Vozila L kategorije</t>
  </si>
  <si>
    <t>Kombi i laka gospodarska vozila</t>
  </si>
  <si>
    <t>Kamioni i teška gospodarska vozila</t>
  </si>
  <si>
    <t>Javni prijevoz</t>
  </si>
  <si>
    <t>Vlakovi</t>
  </si>
  <si>
    <t>Plovila</t>
  </si>
  <si>
    <t>Djelomično</t>
  </si>
  <si>
    <t>Upitnik za provjeru usklađenosti projekta s Pariškim sporazumom</t>
  </si>
  <si>
    <t>Potpisnici ovog upitnika potvrđuju:</t>
  </si>
  <si>
    <t>da su suglasni kako HBOR bilo kakvo utvrđivanje netočnosti u ovom upitniku može smatrati valjanim razlogom za otkaz suradnje</t>
  </si>
  <si>
    <t xml:space="preserve">da su podaci u ovom upitniku (uključujući sastavne dijelove upitnika koji se odnose na projekt) potpuni i istiniti te izjavljuju, pod </t>
  </si>
  <si>
    <t>Upitnik za provjeru usklađenosti s Pariškim sporazumom</t>
  </si>
  <si>
    <t>Upintik za provjeru usklađenosti s Pariškim sporazumom</t>
  </si>
  <si>
    <t>Vađenje, prerada, transport i skladištenje ugljena</t>
  </si>
  <si>
    <t>Istraživanje i proizvodnja nafte, rafiniranje, transport, distribucija i skladištenje nafte</t>
  </si>
  <si>
    <t>Grijanje i/ili hlađenje (uključujući kombiniranu proizvodnju hlađenja/grijanja i električne energije - CCHP, CHP) zgrada, uključujući i poljoprivredne i industrijske zgrade</t>
  </si>
  <si>
    <t>Nove mreže centralnog grijanja ili značajna proširenja postojećih mreža centralnog grijanja pod uvjetom da mreža koristi najmanje 50% obnovljive energije ili 50% otpadne topline ili 75% kogenerirane topline ili 50% kombinacije takve energije i topline</t>
  </si>
  <si>
    <t>Korištenje biomase u proizvodnji električne energije i/ili toplinske energije</t>
  </si>
  <si>
    <t>Korištenje šumske sirovine koja je certificirana u skladu s međunarodnim standardima certificiranja održivih šuma</t>
  </si>
  <si>
    <t>DA - Obnovljiva goriva</t>
  </si>
  <si>
    <r>
      <t>Ako je u koloni "Usklađenost s Pariškim sporazumom" rezultat "</t>
    </r>
    <r>
      <rPr>
        <sz val="12"/>
        <color rgb="FF00B050"/>
        <rFont val="Arial"/>
        <family val="2"/>
        <charset val="238"/>
      </rPr>
      <t>Usklađen</t>
    </r>
    <r>
      <rPr>
        <sz val="12"/>
        <rFont val="Arial"/>
        <family val="2"/>
        <charset val="238"/>
      </rPr>
      <t>", obavezno je u koloni "Dokument" odabrati dokument koji sadrži dokaz</t>
    </r>
  </si>
  <si>
    <t>Unesite točnu vrijednost emisije CO2/km -&gt;</t>
  </si>
  <si>
    <t>Brodovi morske plovidbe</t>
  </si>
  <si>
    <t>Unesite točnu vrijednost emisije CO2/(g/km) -&gt;</t>
  </si>
  <si>
    <t>Unesite točnu vrijednost emisije gCO2e/km -&gt;</t>
  </si>
  <si>
    <t>Unesite točnu vrijednost emisije gCO2e/pkm -&gt;</t>
  </si>
  <si>
    <r>
      <t xml:space="preserve">Projekt ili dio projekta odnosi se na sljedeće </t>
    </r>
    <r>
      <rPr>
        <i/>
        <sz val="10"/>
        <color theme="1"/>
        <rFont val="Arial"/>
        <family val="2"/>
        <charset val="238"/>
      </rPr>
      <t>(molimo označiti i odabrati dio Upitnika za popunjavanje):</t>
    </r>
  </si>
  <si>
    <t xml:space="preserve">* Strojevi za građevinske radove, pokretna poljoprivredna/šumarska imovina itd. </t>
  </si>
  <si>
    <r>
      <rPr>
        <sz val="10"/>
        <color theme="1"/>
        <rFont val="Arial"/>
        <family val="2"/>
        <charset val="238"/>
      </rPr>
      <t>Nabava transportnih sredstava</t>
    </r>
    <r>
      <rPr>
        <i/>
        <sz val="10"/>
        <color theme="1"/>
        <rFont val="Arial"/>
        <family val="2"/>
        <charset val="238"/>
      </rPr>
      <t xml:space="preserve"> (provjera nije potrebna za vozila ili plovila koja nisu namijenjena prijevozu*)</t>
    </r>
  </si>
  <si>
    <t>Obavezno ispišite i potpišite ovu stranicu. Ovisno o vrsti projekta, ispunite i priložite isprinatne odgovarajuće sastavne dijelove upitnika.</t>
  </si>
  <si>
    <t>Nije primjenjivo (projekt ili dio projekta se ne odnosi na navedena ulaganja)</t>
  </si>
  <si>
    <t>Projekt ili dio projekta se odnosi na sljedeće:</t>
  </si>
  <si>
    <t>Istraživanje i proizvodnja prirodnog plina, ukapljivanje, uplinjavanje, transport, distribucija i skladištenje plina</t>
  </si>
  <si>
    <t>Proizvodnja električne energije koja premašuje standardnu vrijednost emisija (tj. 250 grama CO2e po kWh električne energije), koja se primjenjuje na elektrane na fosilna goriva i kogeneracijska postrojenja, geotermalne i hidroelektrane s velikim akumulacijama</t>
  </si>
  <si>
    <t>Proizvodnja toplinske energije korištenjem obnovljivih goriva ili „prihvatljive kogeneracije“</t>
  </si>
  <si>
    <t>Proizvodnja toplinske energije korištenjem "prihvatljive kogeneracije":
(1) utemeljena na 100% obnovljivoj energiji, otpadnoj toplini ili njihovoj kombinaciji; ili
(2) ako je utemeljena na &lt;100% obnovljivoj energiji, a za preostali dio se koristi plin 
(ni jedno drugo fosilno gorivo nije prihvatljivo): ukupna učinkovitost &gt;85% pri čemu je
učinkovitost definirana kao (proizvodnja toplinske + električne energije) / potrošnja plinskog goriva &gt; 85%</t>
  </si>
  <si>
    <t>Mali i srednji kotlovi na prirodni plin s kapacitetom do 20 MWth koji ispunjavaju minimalne kriterije energetske učinkovitosti, definirani kao kotlovi s ocjenom A u EU (primjenjivo na &lt;400 kWth) ili kotlovi s učinkovitošću &gt;90%</t>
  </si>
  <si>
    <t>Sanacija ili proširenje postojećih mreža centralnog grijanja – pod uvjetom da na godišnjoj razini nema povećanja emisija CO2 kao rezultat izgaranja ugljena, treseta, nafte, plina ili neorganskog otpada</t>
  </si>
  <si>
    <t>Korištenje sirovina od nezagađene biomase ili biogenog otpada unutar EU-a, ili je sirovina certificirana za održivost ako potječe izvan EU-a i ne sastoji se od usjeva za hranu i stočnu hranu</t>
  </si>
  <si>
    <r>
      <t xml:space="preserve">Upotreba proizvoda od palminog ulja ili sirovina iz tropskih šuma i/ili sa zaštićenih lokacija
</t>
    </r>
    <r>
      <rPr>
        <i/>
        <sz val="11"/>
        <rFont val="Arial"/>
        <family val="2"/>
        <charset val="238"/>
      </rPr>
      <t>(zaštićene lokacije uključuju: lokacije Natura 2000 proglašene prema zakonodavstvu EU-a, lokacije priznate Ramsarskom, Bernskom (Smaragdna mreža) i Bonskom konvencijom te područja određena ili identificirana da će biti proglašena zaštićenim područjima od strane nacionalnih vlada)</t>
    </r>
  </si>
  <si>
    <t>DA - Prihvatljiva kogeneracija</t>
  </si>
  <si>
    <t>Pitanje vezano uz projekt ili dio projekta</t>
  </si>
  <si>
    <t>Ako se radi o kategorijama ili modelima koji imaju različite emisije CO₂, Upitnik je potrebno ispuniti zasebno za svaku pojedinu kategoriju ili model.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</si>
</sst>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rial"/>
      <family val="2"/>
      <charset val="238"/>
    </font>
    <font>
      <sz val="12.5"/>
      <color theme="1"/>
      <name val="Aptos Narrow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 tint="0.34998626667073579"/>
      <name val="Arial"/>
      <family val="2"/>
      <charset val="238"/>
    </font>
    <font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color theme="1"/>
      <name val="Aptos Narrow"/>
      <family val="2"/>
      <charset val="238"/>
      <scheme val="minor"/>
    </font>
    <font>
      <i/>
      <sz val="11"/>
      <name val="Arial"/>
      <family val="2"/>
      <charset val="238"/>
    </font>
    <font>
      <b/>
      <i/>
      <sz val="10"/>
      <color theme="2" tint="-0.499984740745262"/>
      <name val="Arial"/>
      <family val="2"/>
      <charset val="238"/>
    </font>
    <font>
      <i/>
      <sz val="11"/>
      <color theme="2" tint="-0.499984740745262"/>
      <name val="Arial"/>
      <family val="2"/>
      <charset val="238"/>
    </font>
    <font>
      <b/>
      <i/>
      <sz val="11"/>
      <color theme="2" tint="-0.49998474074526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4"/>
      <color theme="1"/>
      <name val="Arial"/>
      <family val="2"/>
      <charset val="238"/>
    </font>
    <font>
      <i/>
      <sz val="14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color rgb="FFFF0000"/>
      <name val="Arial"/>
      <family val="2"/>
      <charset val="238"/>
    </font>
    <font>
      <b/>
      <i/>
      <sz val="12"/>
      <color theme="1"/>
      <name val="Aptos Narrow"/>
      <family val="2"/>
      <scheme val="minor"/>
    </font>
    <font>
      <b/>
      <i/>
      <sz val="11"/>
      <color theme="1"/>
      <name val="Arial"/>
      <family val="2"/>
      <charset val="238"/>
    </font>
    <font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charset val="238"/>
      <scheme val="minor"/>
    </font>
    <font>
      <b/>
      <sz val="8"/>
      <color rgb="FFFFFFFF"/>
      <name val="Aptos"/>
      <family val="2"/>
    </font>
    <font>
      <b/>
      <sz val="8"/>
      <color rgb="FF000000"/>
      <name val="Aptos"/>
      <family val="2"/>
    </font>
    <font>
      <sz val="8"/>
      <color rgb="FF000000"/>
      <name val="Aptos"/>
      <family val="2"/>
    </font>
    <font>
      <b/>
      <sz val="11"/>
      <color rgb="FF7030A0"/>
      <name val="Arial"/>
      <family val="2"/>
      <charset val="238"/>
    </font>
    <font>
      <sz val="11"/>
      <color rgb="FF7030A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Aptos Narrow"/>
      <family val="2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00B050"/>
      <name val="Arial"/>
      <family val="2"/>
      <charset val="238"/>
    </font>
    <font>
      <sz val="12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Aptos Narrow"/>
      <family val="2"/>
      <charset val="238"/>
      <scheme val="minor"/>
    </font>
    <font>
      <i/>
      <sz val="12"/>
      <color theme="1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1"/>
      <color theme="1" tint="0.34998626667073579"/>
      <name val="Arial"/>
      <family val="2"/>
      <charset val="238"/>
    </font>
    <font>
      <i/>
      <sz val="12"/>
      <name val="Arial"/>
      <family val="2"/>
      <charset val="238"/>
    </font>
    <font>
      <sz val="12"/>
      <color rgb="FF00B050"/>
      <name val="Arial"/>
      <family val="2"/>
      <charset val="238"/>
    </font>
    <font>
      <u/>
      <sz val="11"/>
      <color theme="10"/>
      <name val="Aptos Narrow"/>
      <family val="2"/>
      <charset val="238"/>
      <scheme val="minor"/>
    </font>
    <font>
      <u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rgb="FF0070C0"/>
      <name val="Arial"/>
      <family val="2"/>
      <charset val="238"/>
    </font>
    <font>
      <i/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A7C22"/>
        <bgColor indexed="64"/>
      </patternFill>
    </fill>
    <fill>
      <patternFill patternType="solid">
        <fgColor rgb="FFD9F2D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275317"/>
      </left>
      <right style="medium">
        <color rgb="FF275317"/>
      </right>
      <top style="medium">
        <color rgb="FF275317"/>
      </top>
      <bottom/>
      <diagonal/>
    </border>
    <border>
      <left style="medium">
        <color rgb="FF275317"/>
      </left>
      <right style="medium">
        <color rgb="FF275317"/>
      </right>
      <top/>
      <bottom style="medium">
        <color rgb="FF275317"/>
      </bottom>
      <diagonal/>
    </border>
    <border>
      <left/>
      <right style="medium">
        <color rgb="FF275317"/>
      </right>
      <top style="medium">
        <color rgb="FF275317"/>
      </top>
      <bottom/>
      <diagonal/>
    </border>
    <border>
      <left/>
      <right style="medium">
        <color rgb="FF275317"/>
      </right>
      <top/>
      <bottom style="medium">
        <color rgb="FF275317"/>
      </bottom>
      <diagonal/>
    </border>
    <border>
      <left style="medium">
        <color rgb="FF275317"/>
      </left>
      <right style="medium">
        <color rgb="FF275317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56" fillId="0" borderId="0" applyNumberFormat="0" applyFill="0" applyBorder="0" applyAlignment="0" applyProtection="0"/>
  </cellStyleXfs>
  <cellXfs count="312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49" fontId="6" fillId="0" borderId="0" xfId="0" applyNumberFormat="1" applyFont="1" applyAlignment="1" applyProtection="1">
      <alignment vertical="center"/>
      <protection hidden="1"/>
    </xf>
    <xf numFmtId="49" fontId="8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vertical="center"/>
    </xf>
    <xf numFmtId="49" fontId="16" fillId="2" borderId="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 wrapText="1"/>
    </xf>
    <xf numFmtId="0" fontId="19" fillId="0" borderId="0" xfId="0" applyFont="1"/>
    <xf numFmtId="0" fontId="5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 vertical="center"/>
    </xf>
    <xf numFmtId="49" fontId="16" fillId="0" borderId="0" xfId="0" applyNumberFormat="1" applyFont="1" applyAlignment="1" applyProtection="1">
      <alignment horizontal="left" vertical="center" wrapText="1"/>
      <protection hidden="1"/>
    </xf>
    <xf numFmtId="49" fontId="16" fillId="0" borderId="0" xfId="0" applyNumberFormat="1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3" xfId="0" applyBorder="1"/>
    <xf numFmtId="0" fontId="0" fillId="0" borderId="4" xfId="0" applyBorder="1" applyAlignment="1">
      <alignment horizontal="center" vertical="center" wrapText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0" fillId="0" borderId="0" xfId="0" applyNumberFormat="1" applyFont="1" applyAlignment="1" applyProtection="1">
      <alignment horizontal="center" vertical="center" wrapText="1"/>
      <protection hidden="1"/>
    </xf>
    <xf numFmtId="0" fontId="0" fillId="0" borderId="5" xfId="0" applyBorder="1" applyAlignment="1">
      <alignment vertical="center" wrapText="1"/>
    </xf>
    <xf numFmtId="0" fontId="19" fillId="3" borderId="0" xfId="0" applyFont="1" applyFill="1"/>
    <xf numFmtId="0" fontId="25" fillId="5" borderId="10" xfId="0" applyFont="1" applyFill="1" applyBorder="1" applyAlignment="1">
      <alignment horizontal="center" vertical="center" wrapText="1"/>
    </xf>
    <xf numFmtId="0" fontId="25" fillId="5" borderId="11" xfId="0" applyFont="1" applyFill="1" applyBorder="1" applyAlignment="1">
      <alignment horizontal="center" vertical="center" wrapText="1"/>
    </xf>
    <xf numFmtId="0" fontId="27" fillId="6" borderId="11" xfId="0" applyFont="1" applyFill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hidden="1"/>
    </xf>
    <xf numFmtId="0" fontId="0" fillId="7" borderId="0" xfId="0" applyFill="1"/>
    <xf numFmtId="0" fontId="1" fillId="7" borderId="0" xfId="0" applyFont="1" applyFill="1" applyAlignment="1" applyProtection="1">
      <alignment vertical="center"/>
      <protection hidden="1"/>
    </xf>
    <xf numFmtId="0" fontId="1" fillId="0" borderId="0" xfId="0" applyFont="1" applyAlignment="1">
      <alignment vertical="center"/>
    </xf>
    <xf numFmtId="0" fontId="3" fillId="3" borderId="0" xfId="0" applyFont="1" applyFill="1" applyAlignment="1" applyProtection="1">
      <alignment horizontal="center" vertical="center" wrapText="1"/>
      <protection hidden="1"/>
    </xf>
    <xf numFmtId="0" fontId="23" fillId="0" borderId="0" xfId="0" applyFont="1" applyAlignment="1">
      <alignment horizontal="left" vertical="center"/>
    </xf>
    <xf numFmtId="0" fontId="29" fillId="0" borderId="0" xfId="0" applyFont="1"/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vertical="center" wrapText="1"/>
    </xf>
    <xf numFmtId="0" fontId="3" fillId="3" borderId="0" xfId="0" applyFont="1" applyFill="1" applyAlignment="1">
      <alignment horizontal="center" vertical="center" wrapText="1"/>
    </xf>
    <xf numFmtId="2" fontId="10" fillId="2" borderId="7" xfId="0" applyNumberFormat="1" applyFont="1" applyFill="1" applyBorder="1" applyAlignment="1">
      <alignment horizontal="center" vertical="center" wrapText="1"/>
    </xf>
    <xf numFmtId="49" fontId="8" fillId="0" borderId="0" xfId="0" applyNumberFormat="1" applyFont="1"/>
    <xf numFmtId="49" fontId="6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1" fillId="0" borderId="0" xfId="0" applyFont="1" applyAlignment="1" applyProtection="1">
      <alignment vertical="center"/>
      <protection hidden="1"/>
    </xf>
    <xf numFmtId="0" fontId="32" fillId="0" borderId="0" xfId="0" applyFont="1" applyAlignment="1" applyProtection="1">
      <alignment vertical="center"/>
      <protection hidden="1"/>
    </xf>
    <xf numFmtId="0" fontId="30" fillId="7" borderId="0" xfId="0" applyFont="1" applyFill="1" applyAlignment="1" applyProtection="1">
      <alignment horizontal="center" vertical="center"/>
      <protection hidden="1"/>
    </xf>
    <xf numFmtId="0" fontId="31" fillId="7" borderId="0" xfId="0" applyFont="1" applyFill="1" applyAlignment="1" applyProtection="1">
      <alignment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3" fillId="7" borderId="0" xfId="0" applyFont="1" applyFill="1" applyAlignment="1" applyProtection="1">
      <alignment horizontal="center" vertical="center"/>
      <protection hidden="1"/>
    </xf>
    <xf numFmtId="4" fontId="36" fillId="0" borderId="0" xfId="0" applyNumberFormat="1" applyFont="1" applyAlignment="1" applyProtection="1">
      <alignment horizontal="right" vertical="center"/>
      <protection hidden="1"/>
    </xf>
    <xf numFmtId="0" fontId="36" fillId="0" borderId="0" xfId="0" applyFont="1" applyAlignment="1" applyProtection="1">
      <alignment horizontal="left" vertical="center"/>
      <protection hidden="1"/>
    </xf>
    <xf numFmtId="0" fontId="36" fillId="7" borderId="0" xfId="0" applyFont="1" applyFill="1" applyAlignment="1" applyProtection="1">
      <alignment horizontal="left" vertical="center"/>
      <protection hidden="1"/>
    </xf>
    <xf numFmtId="0" fontId="31" fillId="0" borderId="0" xfId="0" applyFont="1" applyAlignment="1" applyProtection="1">
      <alignment horizontal="left" vertical="center"/>
      <protection hidden="1"/>
    </xf>
    <xf numFmtId="4" fontId="31" fillId="0" borderId="0" xfId="0" applyNumberFormat="1" applyFont="1" applyAlignment="1" applyProtection="1">
      <alignment horizontal="right" vertical="center"/>
      <protection hidden="1"/>
    </xf>
    <xf numFmtId="0" fontId="36" fillId="7" borderId="0" xfId="0" applyFont="1" applyFill="1" applyAlignment="1" applyProtection="1">
      <alignment horizontal="center" vertical="center"/>
      <protection hidden="1"/>
    </xf>
    <xf numFmtId="0" fontId="31" fillId="7" borderId="0" xfId="0" applyFont="1" applyFill="1" applyAlignment="1" applyProtection="1">
      <alignment horizontal="center" vertical="center"/>
      <protection hidden="1"/>
    </xf>
    <xf numFmtId="49" fontId="37" fillId="0" borderId="0" xfId="0" applyNumberFormat="1" applyFont="1" applyAlignment="1" applyProtection="1">
      <alignment vertical="center"/>
      <protection hidden="1"/>
    </xf>
    <xf numFmtId="4" fontId="37" fillId="0" borderId="0" xfId="0" applyNumberFormat="1" applyFont="1" applyAlignment="1" applyProtection="1">
      <alignment horizontal="right" vertical="center"/>
      <protection hidden="1"/>
    </xf>
    <xf numFmtId="49" fontId="37" fillId="7" borderId="0" xfId="0" applyNumberFormat="1" applyFont="1" applyFill="1" applyAlignment="1" applyProtection="1">
      <alignment horizontal="center" vertical="center"/>
      <protection hidden="1"/>
    </xf>
    <xf numFmtId="49" fontId="39" fillId="0" borderId="0" xfId="0" applyNumberFormat="1" applyFont="1" applyAlignment="1" applyProtection="1">
      <alignment vertical="center" wrapText="1"/>
      <protection hidden="1"/>
    </xf>
    <xf numFmtId="49" fontId="39" fillId="7" borderId="0" xfId="0" applyNumberFormat="1" applyFont="1" applyFill="1" applyAlignment="1" applyProtection="1">
      <alignment vertical="center" wrapText="1"/>
      <protection hidden="1"/>
    </xf>
    <xf numFmtId="49" fontId="39" fillId="0" borderId="0" xfId="0" applyNumberFormat="1" applyFont="1" applyProtection="1">
      <protection hidden="1"/>
    </xf>
    <xf numFmtId="0" fontId="40" fillId="7" borderId="0" xfId="0" applyFont="1" applyFill="1" applyAlignment="1" applyProtection="1">
      <alignment vertical="center"/>
      <protection hidden="1"/>
    </xf>
    <xf numFmtId="0" fontId="41" fillId="0" borderId="1" xfId="0" applyFont="1" applyBorder="1" applyAlignment="1" applyProtection="1">
      <alignment vertical="center"/>
      <protection locked="0" hidden="1"/>
    </xf>
    <xf numFmtId="4" fontId="31" fillId="0" borderId="0" xfId="0" applyNumberFormat="1" applyFont="1" applyAlignment="1" applyProtection="1">
      <alignment horizontal="left" vertical="center"/>
      <protection hidden="1"/>
    </xf>
    <xf numFmtId="0" fontId="36" fillId="0" borderId="0" xfId="0" applyFont="1" applyAlignment="1" applyProtection="1">
      <alignment horizontal="left"/>
      <protection hidden="1"/>
    </xf>
    <xf numFmtId="0" fontId="30" fillId="0" borderId="1" xfId="0" applyFont="1" applyBorder="1" applyAlignment="1" applyProtection="1">
      <alignment vertical="center"/>
      <protection locked="0" hidden="1"/>
    </xf>
    <xf numFmtId="0" fontId="31" fillId="0" borderId="2" xfId="0" applyFont="1" applyBorder="1" applyAlignment="1" applyProtection="1">
      <alignment vertical="center"/>
      <protection locked="0" hidden="1"/>
    </xf>
    <xf numFmtId="0" fontId="30" fillId="0" borderId="0" xfId="0" applyFont="1" applyAlignment="1" applyProtection="1">
      <alignment horizontal="center" wrapText="1"/>
      <protection locked="0"/>
    </xf>
    <xf numFmtId="0" fontId="35" fillId="0" borderId="13" xfId="0" applyFont="1" applyBorder="1" applyAlignment="1" applyProtection="1">
      <alignment horizontal="left" vertical="center"/>
      <protection hidden="1"/>
    </xf>
    <xf numFmtId="0" fontId="35" fillId="0" borderId="13" xfId="0" applyFont="1" applyBorder="1" applyAlignment="1" applyProtection="1">
      <alignment vertical="center"/>
      <protection hidden="1"/>
    </xf>
    <xf numFmtId="0" fontId="38" fillId="0" borderId="1" xfId="0" applyFont="1" applyBorder="1" applyAlignment="1" applyProtection="1">
      <alignment vertical="center"/>
      <protection locked="0" hidden="1"/>
    </xf>
    <xf numFmtId="0" fontId="42" fillId="0" borderId="0" xfId="0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vertical="center"/>
      <protection hidden="1"/>
    </xf>
    <xf numFmtId="0" fontId="1" fillId="0" borderId="0" xfId="0" applyFont="1"/>
    <xf numFmtId="0" fontId="3" fillId="0" borderId="0" xfId="0" applyFont="1"/>
    <xf numFmtId="0" fontId="1" fillId="7" borderId="0" xfId="0" applyFont="1" applyFill="1"/>
    <xf numFmtId="0" fontId="28" fillId="0" borderId="0" xfId="0" applyFont="1" applyAlignment="1">
      <alignment horizontal="center" vertical="center" wrapText="1"/>
    </xf>
    <xf numFmtId="0" fontId="45" fillId="0" borderId="6" xfId="0" applyFont="1" applyBorder="1" applyAlignment="1" applyProtection="1">
      <alignment horizontal="center" vertical="center"/>
      <protection locked="0" hidden="1"/>
    </xf>
    <xf numFmtId="0" fontId="48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5" fillId="4" borderId="7" xfId="0" applyFont="1" applyFill="1" applyBorder="1" applyAlignment="1" applyProtection="1">
      <alignment vertical="center"/>
      <protection hidden="1"/>
    </xf>
    <xf numFmtId="0" fontId="45" fillId="4" borderId="7" xfId="0" applyFont="1" applyFill="1" applyBorder="1" applyAlignment="1" applyProtection="1">
      <alignment horizontal="center" vertical="center" wrapText="1"/>
      <protection hidden="1"/>
    </xf>
    <xf numFmtId="2" fontId="49" fillId="2" borderId="7" xfId="0" applyNumberFormat="1" applyFont="1" applyFill="1" applyBorder="1" applyAlignment="1" applyProtection="1">
      <alignment horizontal="center" vertical="center" wrapText="1"/>
      <protection hidden="1"/>
    </xf>
    <xf numFmtId="0" fontId="48" fillId="0" borderId="0" xfId="0" applyFont="1" applyAlignment="1" applyProtection="1">
      <alignment vertical="center"/>
      <protection hidden="1"/>
    </xf>
    <xf numFmtId="0" fontId="45" fillId="0" borderId="7" xfId="0" applyFont="1" applyBorder="1" applyAlignment="1" applyProtection="1">
      <alignment horizontal="center" vertical="center" wrapText="1"/>
      <protection locked="0" hidden="1"/>
    </xf>
    <xf numFmtId="0" fontId="48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3" fillId="4" borderId="7" xfId="0" applyFont="1" applyFill="1" applyBorder="1" applyAlignment="1">
      <alignment vertical="center"/>
    </xf>
    <xf numFmtId="0" fontId="45" fillId="4" borderId="7" xfId="0" applyFont="1" applyFill="1" applyBorder="1" applyAlignment="1">
      <alignment horizontal="center" vertical="center" wrapText="1"/>
    </xf>
    <xf numFmtId="49" fontId="49" fillId="2" borderId="7" xfId="0" applyNumberFormat="1" applyFont="1" applyFill="1" applyBorder="1" applyAlignment="1">
      <alignment horizontal="center" vertical="center" wrapText="1"/>
    </xf>
    <xf numFmtId="0" fontId="45" fillId="0" borderId="7" xfId="0" applyFont="1" applyBorder="1" applyAlignment="1" applyProtection="1">
      <alignment horizontal="center" vertical="center"/>
      <protection locked="0" hidden="1"/>
    </xf>
    <xf numFmtId="0" fontId="44" fillId="0" borderId="7" xfId="0" applyFont="1" applyBorder="1" applyAlignment="1">
      <alignment horizontal="center" vertical="center" wrapText="1"/>
    </xf>
    <xf numFmtId="0" fontId="44" fillId="0" borderId="7" xfId="0" applyFont="1" applyBorder="1" applyAlignment="1" applyProtection="1">
      <alignment horizontal="center" vertical="center" wrapText="1"/>
      <protection locked="0"/>
    </xf>
    <xf numFmtId="0" fontId="52" fillId="0" borderId="7" xfId="0" applyFont="1" applyBorder="1" applyAlignment="1" applyProtection="1">
      <alignment horizontal="center" vertical="center" wrapText="1"/>
      <protection locked="0"/>
    </xf>
    <xf numFmtId="2" fontId="10" fillId="0" borderId="0" xfId="0" applyNumberFormat="1" applyFont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1" fontId="5" fillId="0" borderId="0" xfId="0" applyNumberFormat="1" applyFont="1" applyAlignment="1">
      <alignment horizontal="left" vertical="top" wrapText="1"/>
    </xf>
    <xf numFmtId="0" fontId="44" fillId="0" borderId="0" xfId="0" applyFont="1" applyAlignment="1">
      <alignment horizontal="center" vertical="center" wrapText="1"/>
    </xf>
    <xf numFmtId="0" fontId="47" fillId="0" borderId="0" xfId="0" applyFont="1" applyAlignment="1" applyProtection="1">
      <alignment horizontal="left" vertical="center" wrapText="1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49" fontId="10" fillId="0" borderId="0" xfId="0" applyNumberFormat="1" applyFont="1" applyAlignment="1" applyProtection="1">
      <alignment vertical="top"/>
      <protection hidden="1"/>
    </xf>
    <xf numFmtId="0" fontId="0" fillId="0" borderId="0" xfId="0" applyAlignment="1">
      <alignment horizontal="left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3" xfId="0" applyFont="1" applyBorder="1"/>
    <xf numFmtId="0" fontId="45" fillId="0" borderId="0" xfId="0" applyFont="1" applyAlignment="1" applyProtection="1">
      <alignment horizontal="center" vertical="center" wrapText="1"/>
      <protection hidden="1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left" vertical="center" wrapText="1"/>
    </xf>
    <xf numFmtId="0" fontId="49" fillId="0" borderId="0" xfId="0" applyFont="1" applyAlignment="1">
      <alignment vertical="center" wrapText="1"/>
    </xf>
    <xf numFmtId="0" fontId="45" fillId="0" borderId="0" xfId="0" applyFont="1" applyAlignment="1" applyProtection="1">
      <alignment horizontal="center" vertical="center" wrapText="1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5" fillId="0" borderId="7" xfId="0" applyFont="1" applyBorder="1" applyAlignment="1" applyProtection="1">
      <alignment horizontal="center" vertical="center" wrapText="1"/>
      <protection locked="0"/>
    </xf>
    <xf numFmtId="2" fontId="49" fillId="0" borderId="0" xfId="0" applyNumberFormat="1" applyFont="1" applyAlignment="1" applyProtection="1">
      <alignment horizontal="center" vertical="center" wrapText="1"/>
      <protection hidden="1"/>
    </xf>
    <xf numFmtId="49" fontId="49" fillId="0" borderId="0" xfId="0" applyNumberFormat="1" applyFont="1" applyAlignment="1" applyProtection="1">
      <alignment vertical="center"/>
      <protection hidden="1"/>
    </xf>
    <xf numFmtId="0" fontId="43" fillId="0" borderId="0" xfId="0" applyFont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left" vertical="center"/>
      <protection hidden="1"/>
    </xf>
    <xf numFmtId="0" fontId="43" fillId="0" borderId="3" xfId="0" applyFont="1" applyBorder="1" applyAlignment="1" applyProtection="1">
      <alignment horizontal="left" vertical="center"/>
      <protection hidden="1"/>
    </xf>
    <xf numFmtId="0" fontId="47" fillId="0" borderId="3" xfId="0" applyFont="1" applyBorder="1" applyAlignment="1" applyProtection="1">
      <alignment horizontal="left" vertical="center" wrapText="1"/>
      <protection hidden="1"/>
    </xf>
    <xf numFmtId="0" fontId="4" fillId="0" borderId="3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3" fillId="0" borderId="6" xfId="0" applyFont="1" applyBorder="1" applyAlignment="1" applyProtection="1">
      <alignment vertical="center"/>
      <protection hidden="1"/>
    </xf>
    <xf numFmtId="0" fontId="3" fillId="0" borderId="3" xfId="0" applyFont="1" applyBorder="1" applyAlignment="1" applyProtection="1">
      <alignment vertical="center"/>
      <protection hidden="1"/>
    </xf>
    <xf numFmtId="49" fontId="49" fillId="0" borderId="0" xfId="0" applyNumberFormat="1" applyFont="1" applyAlignment="1">
      <alignment vertical="center"/>
    </xf>
    <xf numFmtId="1" fontId="43" fillId="0" borderId="0" xfId="0" applyNumberFormat="1" applyFont="1" applyAlignment="1">
      <alignment horizontal="left" vertical="center" wrapText="1"/>
    </xf>
    <xf numFmtId="0" fontId="51" fillId="0" borderId="0" xfId="0" applyFont="1" applyAlignment="1">
      <alignment vertical="center" wrapText="1"/>
    </xf>
    <xf numFmtId="0" fontId="45" fillId="0" borderId="0" xfId="0" applyFont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49" fontId="51" fillId="0" borderId="7" xfId="0" applyNumberFormat="1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vertical="center"/>
    </xf>
    <xf numFmtId="49" fontId="50" fillId="0" borderId="0" xfId="0" applyNumberFormat="1" applyFont="1" applyAlignment="1">
      <alignment vertical="center"/>
    </xf>
    <xf numFmtId="49" fontId="51" fillId="0" borderId="0" xfId="0" applyNumberFormat="1" applyFont="1" applyAlignment="1">
      <alignment vertical="center" wrapText="1"/>
    </xf>
    <xf numFmtId="49" fontId="45" fillId="0" borderId="6" xfId="0" applyNumberFormat="1" applyFont="1" applyBorder="1" applyAlignment="1" applyProtection="1">
      <alignment horizontal="center" vertical="center" wrapText="1"/>
      <protection locked="0" hidden="1"/>
    </xf>
    <xf numFmtId="49" fontId="0" fillId="0" borderId="0" xfId="0" applyNumberFormat="1"/>
    <xf numFmtId="0" fontId="1" fillId="7" borderId="0" xfId="0" applyFont="1" applyFill="1" applyAlignment="1">
      <alignment vertical="center"/>
    </xf>
    <xf numFmtId="49" fontId="1" fillId="7" borderId="0" xfId="0" applyNumberFormat="1" applyFont="1" applyFill="1" applyAlignment="1">
      <alignment vertical="center"/>
    </xf>
    <xf numFmtId="1" fontId="43" fillId="0" borderId="0" xfId="0" applyNumberFormat="1" applyFont="1" applyAlignment="1">
      <alignment vertical="center"/>
    </xf>
    <xf numFmtId="0" fontId="45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45" fillId="0" borderId="6" xfId="0" applyFont="1" applyBorder="1" applyAlignment="1" applyProtection="1">
      <alignment horizontal="center" vertical="center" wrapText="1"/>
      <protection locked="0" hidden="1"/>
    </xf>
    <xf numFmtId="0" fontId="22" fillId="0" borderId="0" xfId="0" applyFont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left" vertical="center"/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43" fillId="0" borderId="0" xfId="0" applyFont="1" applyAlignment="1" applyProtection="1">
      <alignment horizontal="left" vertical="center" wrapText="1"/>
      <protection hidden="1"/>
    </xf>
    <xf numFmtId="0" fontId="43" fillId="0" borderId="3" xfId="0" applyFont="1" applyBorder="1" applyAlignment="1" applyProtection="1">
      <alignment horizontal="left" vertical="center" wrapText="1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43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hidden="1"/>
    </xf>
    <xf numFmtId="49" fontId="10" fillId="0" borderId="0" xfId="0" applyNumberFormat="1" applyFont="1" applyAlignment="1" applyProtection="1">
      <alignment vertical="center" wrapText="1"/>
      <protection hidden="1"/>
    </xf>
    <xf numFmtId="0" fontId="22" fillId="0" borderId="0" xfId="0" applyFont="1" applyAlignment="1" applyProtection="1">
      <alignment horizontal="left" vertical="center" wrapText="1"/>
      <protection hidden="1"/>
    </xf>
    <xf numFmtId="49" fontId="53" fillId="0" borderId="0" xfId="0" applyNumberFormat="1" applyFont="1" applyAlignment="1" applyProtection="1">
      <alignment vertical="center"/>
      <protection hidden="1"/>
    </xf>
    <xf numFmtId="49" fontId="49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49" fillId="2" borderId="7" xfId="0" applyNumberFormat="1" applyFont="1" applyFill="1" applyBorder="1" applyAlignment="1" applyProtection="1">
      <alignment horizontal="righ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3" fillId="0" borderId="0" xfId="0" applyFont="1" applyAlignment="1" applyProtection="1">
      <alignment horizontal="left"/>
      <protection hidden="1"/>
    </xf>
    <xf numFmtId="1" fontId="43" fillId="0" borderId="0" xfId="0" applyNumberFormat="1" applyFont="1" applyAlignment="1">
      <alignment vertical="center" wrapText="1"/>
    </xf>
    <xf numFmtId="0" fontId="15" fillId="2" borderId="3" xfId="0" applyFont="1" applyFill="1" applyBorder="1" applyAlignment="1">
      <alignment vertical="center" wrapText="1"/>
    </xf>
    <xf numFmtId="0" fontId="49" fillId="2" borderId="7" xfId="0" applyFont="1" applyFill="1" applyBorder="1" applyAlignment="1">
      <alignment horizontal="center" vertical="center" wrapText="1"/>
    </xf>
    <xf numFmtId="0" fontId="49" fillId="2" borderId="6" xfId="0" applyFont="1" applyFill="1" applyBorder="1" applyAlignment="1">
      <alignment horizontal="center" vertical="center" wrapText="1"/>
    </xf>
    <xf numFmtId="49" fontId="45" fillId="0" borderId="7" xfId="0" applyNumberFormat="1" applyFont="1" applyBorder="1" applyAlignment="1" applyProtection="1">
      <alignment horizontal="center" vertical="center"/>
      <protection locked="0" hidden="1"/>
    </xf>
    <xf numFmtId="0" fontId="51" fillId="0" borderId="7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hidden="1"/>
    </xf>
    <xf numFmtId="0" fontId="47" fillId="0" borderId="7" xfId="0" applyFont="1" applyBorder="1" applyAlignment="1" applyProtection="1">
      <alignment horizontal="center" vertical="center" wrapText="1"/>
      <protection locked="0"/>
    </xf>
    <xf numFmtId="49" fontId="12" fillId="0" borderId="0" xfId="0" applyNumberFormat="1" applyFont="1" applyAlignment="1" applyProtection="1">
      <alignment vertical="top"/>
      <protection hidden="1"/>
    </xf>
    <xf numFmtId="49" fontId="47" fillId="2" borderId="6" xfId="0" applyNumberFormat="1" applyFont="1" applyFill="1" applyBorder="1" applyAlignment="1" applyProtection="1">
      <alignment vertical="center" wrapText="1"/>
      <protection hidden="1"/>
    </xf>
    <xf numFmtId="1" fontId="43" fillId="0" borderId="0" xfId="0" applyNumberFormat="1" applyFont="1" applyAlignment="1">
      <alignment horizontal="center" vertical="center"/>
    </xf>
    <xf numFmtId="49" fontId="47" fillId="2" borderId="6" xfId="0" applyNumberFormat="1" applyFont="1" applyFill="1" applyBorder="1" applyAlignment="1">
      <alignment vertical="center"/>
    </xf>
    <xf numFmtId="49" fontId="47" fillId="2" borderId="7" xfId="0" applyNumberFormat="1" applyFont="1" applyFill="1" applyBorder="1" applyAlignment="1">
      <alignment vertical="center" wrapText="1"/>
    </xf>
    <xf numFmtId="49" fontId="47" fillId="2" borderId="7" xfId="0" applyNumberFormat="1" applyFont="1" applyFill="1" applyBorder="1" applyAlignment="1">
      <alignment vertical="center"/>
    </xf>
    <xf numFmtId="0" fontId="45" fillId="0" borderId="0" xfId="0" applyFont="1"/>
    <xf numFmtId="0" fontId="3" fillId="0" borderId="0" xfId="0" applyFont="1" applyAlignment="1" applyProtection="1">
      <alignment vertical="center" wrapText="1"/>
      <protection hidden="1"/>
    </xf>
    <xf numFmtId="0" fontId="43" fillId="0" borderId="7" xfId="0" applyFont="1" applyBorder="1" applyAlignment="1" applyProtection="1">
      <alignment horizontal="left" vertical="center"/>
      <protection hidden="1"/>
    </xf>
    <xf numFmtId="0" fontId="43" fillId="0" borderId="3" xfId="0" applyFont="1" applyBorder="1" applyAlignment="1" applyProtection="1">
      <alignment horizontal="center" vertical="center"/>
      <protection hidden="1"/>
    </xf>
    <xf numFmtId="0" fontId="48" fillId="4" borderId="7" xfId="0" applyFont="1" applyFill="1" applyBorder="1" applyAlignment="1">
      <alignment horizontal="right" vertical="center"/>
    </xf>
    <xf numFmtId="0" fontId="48" fillId="4" borderId="7" xfId="0" applyFont="1" applyFill="1" applyBorder="1" applyAlignment="1">
      <alignment horizontal="center" vertical="center" wrapText="1"/>
    </xf>
    <xf numFmtId="0" fontId="48" fillId="4" borderId="3" xfId="0" applyFont="1" applyFill="1" applyBorder="1" applyAlignment="1">
      <alignment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right" vertical="center"/>
    </xf>
    <xf numFmtId="0" fontId="54" fillId="2" borderId="7" xfId="0" applyFont="1" applyFill="1" applyBorder="1" applyAlignment="1">
      <alignment vertical="center" wrapText="1"/>
    </xf>
    <xf numFmtId="49" fontId="45" fillId="2" borderId="6" xfId="0" applyNumberFormat="1" applyFont="1" applyFill="1" applyBorder="1" applyAlignment="1" applyProtection="1">
      <alignment horizontal="center" vertical="center" wrapText="1"/>
      <protection locked="0" hidden="1"/>
    </xf>
    <xf numFmtId="49" fontId="44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7" xfId="0" applyFont="1" applyBorder="1" applyProtection="1">
      <protection locked="0" hidden="1"/>
    </xf>
    <xf numFmtId="0" fontId="0" fillId="0" borderId="14" xfId="0" applyBorder="1" applyProtection="1">
      <protection locked="0"/>
    </xf>
    <xf numFmtId="0" fontId="35" fillId="0" borderId="14" xfId="0" applyFont="1" applyBorder="1" applyAlignment="1" applyProtection="1">
      <alignment vertical="center"/>
      <protection locked="0" hidden="1"/>
    </xf>
    <xf numFmtId="0" fontId="32" fillId="0" borderId="3" xfId="0" applyFont="1" applyBorder="1" applyProtection="1">
      <protection locked="0" hidden="1"/>
    </xf>
    <xf numFmtId="0" fontId="31" fillId="0" borderId="13" xfId="0" applyFont="1" applyBorder="1" applyAlignment="1" applyProtection="1">
      <alignment vertical="center"/>
      <protection locked="0" hidden="1"/>
    </xf>
    <xf numFmtId="0" fontId="45" fillId="0" borderId="6" xfId="0" applyFont="1" applyBorder="1" applyAlignment="1" applyProtection="1">
      <alignment horizontal="centerContinuous" vertical="center" wrapText="1"/>
      <protection locked="0" hidden="1"/>
    </xf>
    <xf numFmtId="0" fontId="45" fillId="3" borderId="7" xfId="0" applyFont="1" applyFill="1" applyBorder="1" applyAlignment="1" applyProtection="1">
      <alignment horizontal="center" vertical="center"/>
      <protection locked="0"/>
    </xf>
    <xf numFmtId="0" fontId="45" fillId="0" borderId="6" xfId="0" applyFont="1" applyBorder="1" applyAlignment="1" applyProtection="1">
      <alignment horizontal="center" vertical="center" wrapText="1"/>
      <protection locked="0"/>
    </xf>
    <xf numFmtId="0" fontId="45" fillId="0" borderId="7" xfId="0" applyFont="1" applyBorder="1" applyAlignment="1" applyProtection="1">
      <alignment horizontal="center" vertical="center"/>
      <protection locked="0"/>
    </xf>
    <xf numFmtId="49" fontId="45" fillId="8" borderId="6" xfId="0" applyNumberFormat="1" applyFont="1" applyFill="1" applyBorder="1" applyAlignment="1" applyProtection="1">
      <alignment horizontal="center" vertical="center" wrapText="1"/>
      <protection hidden="1"/>
    </xf>
    <xf numFmtId="49" fontId="44" fillId="8" borderId="7" xfId="0" applyNumberFormat="1" applyFont="1" applyFill="1" applyBorder="1" applyAlignment="1">
      <alignment horizontal="center" vertical="center" wrapText="1"/>
    </xf>
    <xf numFmtId="1" fontId="43" fillId="0" borderId="0" xfId="0" applyNumberFormat="1" applyFont="1"/>
    <xf numFmtId="1" fontId="47" fillId="0" borderId="0" xfId="0" applyNumberFormat="1" applyFont="1" applyAlignment="1">
      <alignment horizontal="left"/>
    </xf>
    <xf numFmtId="0" fontId="47" fillId="0" borderId="0" xfId="0" applyFont="1" applyAlignment="1" applyProtection="1">
      <alignment horizontal="left"/>
      <protection hidden="1"/>
    </xf>
    <xf numFmtId="0" fontId="47" fillId="0" borderId="3" xfId="0" applyFont="1" applyBorder="1" applyAlignment="1" applyProtection="1">
      <alignment horizontal="left"/>
      <protection hidden="1"/>
    </xf>
    <xf numFmtId="0" fontId="47" fillId="0" borderId="0" xfId="0" applyFont="1" applyAlignment="1" applyProtection="1">
      <alignment horizontal="left" vertical="center"/>
      <protection hidden="1"/>
    </xf>
    <xf numFmtId="0" fontId="47" fillId="0" borderId="3" xfId="0" applyFont="1" applyBorder="1" applyAlignment="1" applyProtection="1">
      <alignment horizontal="left" vertical="center"/>
      <protection hidden="1"/>
    </xf>
    <xf numFmtId="0" fontId="45" fillId="0" borderId="0" xfId="0" applyFont="1" applyProtection="1">
      <protection hidden="1"/>
    </xf>
    <xf numFmtId="0" fontId="43" fillId="0" borderId="0" xfId="0" applyFont="1" applyProtection="1">
      <protection hidden="1"/>
    </xf>
    <xf numFmtId="1" fontId="47" fillId="0" borderId="0" xfId="0" applyNumberFormat="1" applyFont="1" applyAlignment="1">
      <alignment horizontal="left" vertical="center"/>
    </xf>
    <xf numFmtId="0" fontId="35" fillId="0" borderId="0" xfId="0" applyFont="1" applyAlignment="1" applyProtection="1">
      <alignment horizontal="left"/>
      <protection hidden="1"/>
    </xf>
    <xf numFmtId="0" fontId="36" fillId="7" borderId="0" xfId="0" applyFont="1" applyFill="1" applyAlignment="1" applyProtection="1">
      <alignment horizontal="left"/>
      <protection hidden="1"/>
    </xf>
    <xf numFmtId="0" fontId="30" fillId="0" borderId="0" xfId="0" applyFont="1" applyAlignment="1" applyProtection="1">
      <alignment horizont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57" fillId="0" borderId="0" xfId="1" applyFont="1" applyAlignment="1" applyProtection="1">
      <alignment horizontal="left" vertical="center"/>
      <protection locked="0"/>
    </xf>
    <xf numFmtId="0" fontId="30" fillId="0" borderId="0" xfId="0" applyFont="1" applyAlignment="1" applyProtection="1">
      <alignment horizontal="left" wrapText="1"/>
      <protection locked="0"/>
    </xf>
    <xf numFmtId="49" fontId="43" fillId="2" borderId="7" xfId="0" applyNumberFormat="1" applyFont="1" applyFill="1" applyBorder="1" applyAlignment="1" applyProtection="1">
      <alignment vertical="center" wrapText="1"/>
      <protection hidden="1"/>
    </xf>
    <xf numFmtId="0" fontId="43" fillId="2" borderId="6" xfId="0" applyFont="1" applyFill="1" applyBorder="1" applyAlignment="1" applyProtection="1">
      <alignment horizontal="center" vertical="center" wrapText="1"/>
      <protection hidden="1"/>
    </xf>
    <xf numFmtId="49" fontId="12" fillId="0" borderId="0" xfId="0" applyNumberFormat="1" applyFont="1" applyAlignment="1" applyProtection="1">
      <alignment vertical="center"/>
      <protection hidden="1"/>
    </xf>
    <xf numFmtId="0" fontId="44" fillId="0" borderId="6" xfId="0" applyFont="1" applyBorder="1" applyAlignment="1" applyProtection="1">
      <alignment horizontal="center" vertical="center" wrapText="1"/>
      <protection locked="0" hidden="1"/>
    </xf>
    <xf numFmtId="0" fontId="44" fillId="0" borderId="7" xfId="0" applyFont="1" applyBorder="1" applyAlignment="1" applyProtection="1">
      <alignment horizontal="center" vertical="center" wrapText="1"/>
      <protection locked="0" hidden="1"/>
    </xf>
    <xf numFmtId="0" fontId="44" fillId="3" borderId="7" xfId="0" applyFont="1" applyFill="1" applyBorder="1" applyAlignment="1" applyProtection="1">
      <alignment horizontal="center" vertical="center" wrapText="1"/>
      <protection locked="0" hidden="1"/>
    </xf>
    <xf numFmtId="0" fontId="5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3" fillId="2" borderId="6" xfId="0" applyNumberFormat="1" applyFont="1" applyFill="1" applyBorder="1" applyAlignment="1" applyProtection="1">
      <alignment vertical="center" wrapText="1"/>
      <protection hidden="1"/>
    </xf>
    <xf numFmtId="0" fontId="43" fillId="2" borderId="7" xfId="0" applyFont="1" applyFill="1" applyBorder="1" applyAlignment="1" applyProtection="1">
      <alignment horizontal="center" vertical="center" wrapText="1"/>
      <protection hidden="1"/>
    </xf>
    <xf numFmtId="49" fontId="54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54" fillId="2" borderId="7" xfId="0" applyNumberFormat="1" applyFont="1" applyFill="1" applyBorder="1" applyAlignment="1" applyProtection="1">
      <alignment vertical="center" wrapText="1"/>
      <protection hidden="1"/>
    </xf>
    <xf numFmtId="49" fontId="54" fillId="2" borderId="0" xfId="0" applyNumberFormat="1" applyFont="1" applyFill="1" applyAlignment="1" applyProtection="1">
      <alignment horizontal="center" vertical="center"/>
      <protection hidden="1"/>
    </xf>
    <xf numFmtId="49" fontId="54" fillId="2" borderId="0" xfId="0" applyNumberFormat="1" applyFont="1" applyFill="1" applyAlignment="1" applyProtection="1">
      <alignment vertical="center" wrapText="1"/>
      <protection hidden="1"/>
    </xf>
    <xf numFmtId="49" fontId="54" fillId="2" borderId="6" xfId="0" applyNumberFormat="1" applyFont="1" applyFill="1" applyBorder="1" applyAlignment="1" applyProtection="1">
      <alignment horizontal="center" vertical="center" wrapText="1"/>
      <protection hidden="1"/>
    </xf>
    <xf numFmtId="49" fontId="54" fillId="2" borderId="6" xfId="0" applyNumberFormat="1" applyFont="1" applyFill="1" applyBorder="1" applyAlignment="1" applyProtection="1">
      <alignment vertical="center" wrapText="1"/>
      <protection hidden="1"/>
    </xf>
    <xf numFmtId="0" fontId="15" fillId="0" borderId="3" xfId="0" applyFont="1" applyBorder="1" applyAlignment="1">
      <alignment vertical="center" wrapText="1"/>
    </xf>
    <xf numFmtId="0" fontId="60" fillId="0" borderId="0" xfId="0" applyFont="1" applyAlignment="1" applyProtection="1">
      <alignment vertical="center"/>
      <protection hidden="1"/>
    </xf>
    <xf numFmtId="0" fontId="41" fillId="0" borderId="0" xfId="0" applyFont="1" applyAlignment="1" applyProtection="1">
      <alignment vertical="center"/>
      <protection hidden="1"/>
    </xf>
    <xf numFmtId="0" fontId="30" fillId="7" borderId="0" xfId="0" applyFont="1" applyFill="1"/>
    <xf numFmtId="0" fontId="34" fillId="7" borderId="0" xfId="0" applyFont="1" applyFill="1"/>
    <xf numFmtId="0" fontId="31" fillId="0" borderId="0" xfId="0" applyFont="1" applyAlignment="1">
      <alignment horizontal="left" vertical="center"/>
    </xf>
    <xf numFmtId="0" fontId="30" fillId="0" borderId="0" xfId="0" applyFont="1" applyAlignment="1">
      <alignment horizontal="left" wrapText="1"/>
    </xf>
    <xf numFmtId="0" fontId="30" fillId="0" borderId="0" xfId="0" applyFont="1" applyAlignment="1">
      <alignment horizontal="center" wrapText="1"/>
    </xf>
    <xf numFmtId="0" fontId="30" fillId="7" borderId="0" xfId="0" applyFont="1" applyFill="1" applyAlignment="1">
      <alignment horizontal="left" wrapText="1"/>
    </xf>
    <xf numFmtId="0" fontId="30" fillId="0" borderId="0" xfId="0" applyFont="1"/>
    <xf numFmtId="0" fontId="38" fillId="0" borderId="0" xfId="0" applyFont="1" applyAlignment="1">
      <alignment vertical="center"/>
    </xf>
    <xf numFmtId="0" fontId="31" fillId="0" borderId="0" xfId="0" applyFont="1"/>
    <xf numFmtId="0" fontId="58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2" fillId="0" borderId="0" xfId="0" applyFont="1" applyProtection="1">
      <protection hidden="1"/>
    </xf>
    <xf numFmtId="0" fontId="35" fillId="0" borderId="0" xfId="0" applyFont="1" applyAlignment="1" applyProtection="1">
      <alignment vertical="center"/>
      <protection hidden="1"/>
    </xf>
    <xf numFmtId="0" fontId="38" fillId="0" borderId="0" xfId="0" applyFont="1"/>
    <xf numFmtId="0" fontId="24" fillId="0" borderId="0" xfId="0" applyFont="1" applyAlignment="1">
      <alignment horizontal="center" vertical="center"/>
    </xf>
    <xf numFmtId="0" fontId="47" fillId="0" borderId="6" xfId="0" applyFont="1" applyBorder="1" applyAlignment="1" applyProtection="1">
      <alignment horizontal="center" vertical="center" wrapText="1"/>
      <protection locked="0" hidden="1"/>
    </xf>
    <xf numFmtId="0" fontId="3" fillId="3" borderId="0" xfId="0" applyFont="1" applyFill="1" applyAlignment="1" applyProtection="1">
      <alignment horizontal="left" vertical="center"/>
      <protection hidden="1"/>
    </xf>
    <xf numFmtId="0" fontId="9" fillId="3" borderId="0" xfId="0" applyFont="1" applyFill="1"/>
    <xf numFmtId="0" fontId="9" fillId="0" borderId="0" xfId="0" applyFont="1"/>
    <xf numFmtId="0" fontId="3" fillId="7" borderId="0" xfId="0" applyFont="1" applyFill="1"/>
    <xf numFmtId="0" fontId="1" fillId="3" borderId="0" xfId="0" applyFont="1" applyFill="1" applyAlignment="1" applyProtection="1">
      <alignment horizontal="left" vertical="center"/>
      <protection hidden="1"/>
    </xf>
    <xf numFmtId="0" fontId="44" fillId="3" borderId="7" xfId="0" applyFont="1" applyFill="1" applyBorder="1" applyAlignment="1">
      <alignment horizontal="center" vertical="center" wrapText="1"/>
    </xf>
    <xf numFmtId="0" fontId="44" fillId="0" borderId="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49" fontId="45" fillId="0" borderId="7" xfId="0" applyNumberFormat="1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/>
    <xf numFmtId="0" fontId="3" fillId="7" borderId="0" xfId="0" applyFont="1" applyFill="1" applyAlignment="1">
      <alignment wrapText="1"/>
    </xf>
    <xf numFmtId="0" fontId="3" fillId="0" borderId="6" xfId="0" applyFont="1" applyBorder="1"/>
    <xf numFmtId="49" fontId="54" fillId="2" borderId="7" xfId="0" applyNumberFormat="1" applyFont="1" applyFill="1" applyBorder="1" applyAlignment="1" applyProtection="1">
      <alignment horizontal="left" vertical="center" wrapText="1"/>
      <protection hidden="1"/>
    </xf>
    <xf numFmtId="0" fontId="24" fillId="0" borderId="0" xfId="0" applyFont="1"/>
    <xf numFmtId="0" fontId="44" fillId="0" borderId="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15" fillId="2" borderId="3" xfId="0" applyFont="1" applyFill="1" applyBorder="1" applyAlignment="1">
      <alignment wrapText="1"/>
    </xf>
    <xf numFmtId="0" fontId="15" fillId="0" borderId="3" xfId="0" applyFont="1" applyBorder="1" applyAlignment="1">
      <alignment wrapText="1"/>
    </xf>
    <xf numFmtId="0" fontId="54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vertical="center" wrapText="1"/>
    </xf>
    <xf numFmtId="0" fontId="44" fillId="0" borderId="7" xfId="0" applyFont="1" applyBorder="1" applyAlignment="1">
      <alignment horizontal="center" wrapText="1"/>
    </xf>
    <xf numFmtId="49" fontId="49" fillId="0" borderId="0" xfId="0" applyNumberFormat="1" applyFont="1" applyAlignment="1">
      <alignment horizontal="center" vertical="center" wrapText="1"/>
    </xf>
    <xf numFmtId="0" fontId="54" fillId="0" borderId="7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1" fontId="43" fillId="0" borderId="3" xfId="0" applyNumberFormat="1" applyFont="1" applyBorder="1" applyAlignment="1">
      <alignment horizontal="center" vertical="center"/>
    </xf>
    <xf numFmtId="0" fontId="31" fillId="0" borderId="0" xfId="0" applyFont="1" applyAlignment="1" applyProtection="1">
      <alignment horizontal="left" vertical="center"/>
      <protection hidden="1"/>
    </xf>
    <xf numFmtId="0" fontId="30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>
      <alignment horizontal="center" vertical="center"/>
    </xf>
    <xf numFmtId="0" fontId="31" fillId="0" borderId="1" xfId="0" applyFont="1" applyBorder="1" applyAlignment="1" applyProtection="1">
      <alignment horizontal="left" vertical="center"/>
      <protection locked="0" hidden="1"/>
    </xf>
    <xf numFmtId="0" fontId="30" fillId="0" borderId="1" xfId="0" applyFont="1" applyBorder="1" applyAlignment="1" applyProtection="1">
      <alignment vertical="center"/>
      <protection locked="0" hidden="1"/>
    </xf>
    <xf numFmtId="0" fontId="26" fillId="6" borderId="8" xfId="0" applyFont="1" applyFill="1" applyBorder="1" applyAlignment="1">
      <alignment vertical="center" wrapText="1"/>
    </xf>
    <xf numFmtId="0" fontId="26" fillId="6" borderId="9" xfId="0" applyFont="1" applyFill="1" applyBorder="1" applyAlignment="1">
      <alignment vertical="center" wrapText="1"/>
    </xf>
    <xf numFmtId="0" fontId="27" fillId="6" borderId="8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25" fillId="5" borderId="8" xfId="0" applyFont="1" applyFill="1" applyBorder="1" applyAlignment="1">
      <alignment vertical="center" wrapText="1"/>
    </xf>
    <xf numFmtId="0" fontId="25" fillId="5" borderId="9" xfId="0" applyFont="1" applyFill="1" applyBorder="1" applyAlignment="1">
      <alignment vertical="center" wrapText="1"/>
    </xf>
    <xf numFmtId="0" fontId="25" fillId="5" borderId="8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6" fillId="6" borderId="12" xfId="0" applyFont="1" applyFill="1" applyBorder="1" applyAlignment="1">
      <alignment vertical="center" wrapText="1"/>
    </xf>
    <xf numFmtId="0" fontId="27" fillId="6" borderId="1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430"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color theme="1" tint="0.34998626667073579"/>
      </font>
    </dxf>
    <dxf>
      <font>
        <color theme="1" tint="0.3499862666707357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ont>
        <b val="0"/>
        <i val="0"/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color theme="1" tint="0.34998626667073579"/>
      </font>
    </dxf>
    <dxf>
      <font>
        <color theme="1" tint="0.3499862666707357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ont>
        <b val="0"/>
        <i val="0"/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color theme="1" tint="0.34998626667073579"/>
      </font>
    </dxf>
    <dxf>
      <font>
        <color theme="1" tint="0.3499862666707357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ont>
        <b val="0"/>
        <i val="0"/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color theme="1" tint="0.34998626667073579"/>
      </font>
    </dxf>
    <dxf>
      <font>
        <color theme="1" tint="0.34998626667073579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ont>
        <b/>
        <i val="0"/>
        <color rgb="FFFFC000"/>
      </font>
    </dxf>
    <dxf>
      <fill>
        <patternFill>
          <bgColor theme="2" tint="-0.2499465926084170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 patternType="lightUp"/>
      </fill>
    </dxf>
    <dxf>
      <font>
        <color theme="1" tint="0.34998626667073579"/>
      </font>
    </dxf>
    <dxf>
      <fill>
        <patternFill patternType="lightUp"/>
      </fill>
    </dxf>
    <dxf>
      <font>
        <b val="0"/>
        <i val="0"/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color theme="1" tint="0.34998626667073579"/>
      </font>
    </dxf>
    <dxf>
      <font>
        <color theme="1" tint="0.34998626667073579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ont>
        <b val="0"/>
        <i val="0"/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2" tint="-0.24994659260841701"/>
        </patternFill>
      </fill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color theme="1" tint="0.34998626667073579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b val="0"/>
        <i val="0"/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ill>
        <patternFill>
          <bgColor theme="2" tint="-0.24994659260841701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theme="2" tint="-0.24994659260841701"/>
        </patternFill>
      </fill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color theme="1" tint="0.34998626667073579"/>
      </font>
    </dxf>
    <dxf>
      <font>
        <color theme="1" tint="0.34998626667073579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b val="0"/>
        <i val="0"/>
        <color theme="1" tint="0.34998626667073579"/>
      </font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b/>
        <i val="0"/>
        <color rgb="FF00B050"/>
      </font>
    </dxf>
    <dxf>
      <font>
        <b/>
        <i val="0"/>
        <color rgb="FFFF0000"/>
      </font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color theme="1" tint="0.34998626667073579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ont>
        <b val="0"/>
        <i val="0"/>
        <color theme="1" tint="0.34998626667073579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color theme="1" tint="0.34998626667073579"/>
      </font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FFC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C000"/>
      </font>
    </dxf>
    <dxf>
      <font>
        <b/>
        <i val="0"/>
        <color rgb="FFFFC000"/>
      </font>
    </dxf>
    <dxf>
      <fill>
        <patternFill patternType="lightUp"/>
      </fill>
    </dxf>
    <dxf>
      <fill>
        <patternFill patternType="lightUp"/>
      </fill>
    </dxf>
    <dxf>
      <font>
        <color theme="1" tint="0.34998626667073579"/>
      </font>
    </dxf>
    <dxf>
      <font>
        <b val="0"/>
        <i val="0"/>
        <color theme="1" tint="0.34998626667073579"/>
      </font>
    </dxf>
    <dxf>
      <fill>
        <patternFill patternType="lightUp"/>
      </fill>
    </dxf>
    <dxf>
      <font>
        <b val="0"/>
        <i val="0"/>
        <color theme="1" tint="0.34998626667073579"/>
      </font>
    </dxf>
    <dxf>
      <fill>
        <patternFill patternType="lightUp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22/10/relationships/richValueRel" Target="richData/richValueRel.xml"/><Relationship Id="rId3" Type="http://schemas.openxmlformats.org/officeDocument/2006/relationships/worksheet" Target="worksheets/sheet3.xml"/><Relationship Id="rId21" Type="http://schemas.microsoft.com/office/2017/06/relationships/rdRichValueTypes" Target="richData/rdRichValueTyp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microsoft.com/office/2022/11/relationships/FeaturePropertyBag" Target="featurePropertyBag/featurePropertyBag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1002003</xdr:colOff>
      <xdr:row>3</xdr:row>
      <xdr:rowOff>130207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1B7812-84A7-41C9-99BA-073ACDFC9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0"/>
          <a:ext cx="2099495" cy="6318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419100</xdr:colOff>
          <xdr:row>15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17</xdr:row>
          <xdr:rowOff>0</xdr:rowOff>
        </xdr:from>
        <xdr:to>
          <xdr:col>2</xdr:col>
          <xdr:colOff>419100</xdr:colOff>
          <xdr:row>18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0</xdr:rowOff>
        </xdr:from>
        <xdr:to>
          <xdr:col>1</xdr:col>
          <xdr:colOff>419100</xdr:colOff>
          <xdr:row>14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18</xdr:row>
          <xdr:rowOff>0</xdr:rowOff>
        </xdr:from>
        <xdr:to>
          <xdr:col>2</xdr:col>
          <xdr:colOff>419100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19</xdr:row>
          <xdr:rowOff>0</xdr:rowOff>
        </xdr:from>
        <xdr:to>
          <xdr:col>2</xdr:col>
          <xdr:colOff>419100</xdr:colOff>
          <xdr:row>20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20</xdr:row>
          <xdr:rowOff>0</xdr:rowOff>
        </xdr:from>
        <xdr:to>
          <xdr:col>2</xdr:col>
          <xdr:colOff>419100</xdr:colOff>
          <xdr:row>21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21</xdr:row>
          <xdr:rowOff>0</xdr:rowOff>
        </xdr:from>
        <xdr:to>
          <xdr:col>2</xdr:col>
          <xdr:colOff>419100</xdr:colOff>
          <xdr:row>22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22</xdr:row>
          <xdr:rowOff>0</xdr:rowOff>
        </xdr:from>
        <xdr:to>
          <xdr:col>2</xdr:col>
          <xdr:colOff>419100</xdr:colOff>
          <xdr:row>23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165100</xdr:colOff>
          <xdr:row>23</xdr:row>
          <xdr:rowOff>0</xdr:rowOff>
        </xdr:from>
        <xdr:to>
          <xdr:col>2</xdr:col>
          <xdr:colOff>419100</xdr:colOff>
          <xdr:row>24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13</xdr:row>
          <xdr:rowOff>0</xdr:rowOff>
        </xdr:from>
        <xdr:to>
          <xdr:col>1</xdr:col>
          <xdr:colOff>419100</xdr:colOff>
          <xdr:row>14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14</xdr:row>
          <xdr:rowOff>0</xdr:rowOff>
        </xdr:from>
        <xdr:to>
          <xdr:col>1</xdr:col>
          <xdr:colOff>419100</xdr:colOff>
          <xdr:row>15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16</xdr:row>
          <xdr:rowOff>0</xdr:rowOff>
        </xdr:from>
        <xdr:to>
          <xdr:col>1</xdr:col>
          <xdr:colOff>419100</xdr:colOff>
          <xdr:row>17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0</xdr:rowOff>
        </xdr:from>
        <xdr:to>
          <xdr:col>1</xdr:col>
          <xdr:colOff>419100</xdr:colOff>
          <xdr:row>26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25</xdr:row>
          <xdr:rowOff>0</xdr:rowOff>
        </xdr:from>
        <xdr:to>
          <xdr:col>1</xdr:col>
          <xdr:colOff>419100</xdr:colOff>
          <xdr:row>26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1645735</xdr:colOff>
      <xdr:row>3</xdr:row>
      <xdr:rowOff>86551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408E3E-5691-4E94-BA13-0CEC292219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2087060" cy="6263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1687010</xdr:colOff>
      <xdr:row>3</xdr:row>
      <xdr:rowOff>58770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201A77-A386-4A2E-BEDA-8FC62DDCC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2202153" cy="6255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1687010</xdr:colOff>
      <xdr:row>3</xdr:row>
      <xdr:rowOff>94489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AF6D6E3-F34B-46FB-9623-7F0652EA2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8" y="0"/>
          <a:ext cx="2202153" cy="6302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1648910</xdr:colOff>
      <xdr:row>3</xdr:row>
      <xdr:rowOff>83376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9CA1B67-03E7-4B7B-8B6D-B9D1963A7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0"/>
          <a:ext cx="2160878" cy="6358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1645735</xdr:colOff>
      <xdr:row>3</xdr:row>
      <xdr:rowOff>86551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7E7D6B6-EDAF-477A-AF6E-1BDC34397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0"/>
          <a:ext cx="2068010" cy="6548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1648910</xdr:colOff>
      <xdr:row>3</xdr:row>
      <xdr:rowOff>83376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919F32-CE95-49CC-AD06-658BB1D06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0"/>
          <a:ext cx="2068010" cy="6548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1648910</xdr:colOff>
      <xdr:row>3</xdr:row>
      <xdr:rowOff>83376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55441E-C5A9-48DD-9890-B66AAFCE5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0"/>
          <a:ext cx="2068010" cy="6548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1648910</xdr:colOff>
      <xdr:row>3</xdr:row>
      <xdr:rowOff>83376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9A2630A-0973-417E-AFC4-E8AEF36DD8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0"/>
          <a:ext cx="2068010" cy="6548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1648910</xdr:colOff>
      <xdr:row>3</xdr:row>
      <xdr:rowOff>83376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68B4349-C49B-4C3D-A098-40638681E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0"/>
          <a:ext cx="2068010" cy="654876"/>
        </a:xfrm>
        <a:prstGeom prst="rect">
          <a:avLst/>
        </a:prstGeom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zakon.hr/cms.htm?id=45793" TargetMode="External"/><Relationship Id="rId1" Type="http://schemas.openxmlformats.org/officeDocument/2006/relationships/hyperlink" Target="https://www.zakon.hr/z/690/Zakon-o-gradnji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C09D4-C6FD-4C12-8BB3-217840F13FBA}">
  <sheetPr codeName="Sheet1">
    <pageSetUpPr autoPageBreaks="0" fitToPage="1"/>
  </sheetPr>
  <dimension ref="A6:S47"/>
  <sheetViews>
    <sheetView showGridLines="0" tabSelected="1" zoomScaleNormal="100" workbookViewId="0">
      <selection activeCell="C18" sqref="C18"/>
    </sheetView>
  </sheetViews>
  <sheetFormatPr defaultColWidth="9.1796875" defaultRowHeight="13" x14ac:dyDescent="0.3"/>
  <cols>
    <col min="1" max="1" width="5.26953125" style="63" customWidth="1"/>
    <col min="2" max="3" width="8.26953125" style="63" customWidth="1"/>
    <col min="4" max="4" width="17.26953125" style="63" customWidth="1"/>
    <col min="5" max="5" width="15.54296875" style="63" customWidth="1"/>
    <col min="6" max="6" width="15.7265625" style="73" customWidth="1"/>
    <col min="7" max="9" width="15.7265625" style="63" customWidth="1"/>
    <col min="10" max="10" width="5.26953125" style="63" customWidth="1"/>
    <col min="11" max="11" width="15.7265625" style="75" customWidth="1"/>
    <col min="12" max="12" width="13.1796875" style="75" customWidth="1"/>
    <col min="13" max="13" width="2.453125" style="66" customWidth="1"/>
    <col min="14" max="14" width="25.7265625" style="66" customWidth="1"/>
    <col min="15" max="15" width="2.453125" style="253" customWidth="1"/>
    <col min="16" max="16" width="25.7265625" style="253" customWidth="1"/>
    <col min="17" max="17" width="2.453125" style="253" customWidth="1"/>
    <col min="18" max="18" width="25.26953125" style="253" customWidth="1"/>
    <col min="19" max="19" width="2.453125" style="254" customWidth="1"/>
    <col min="20" max="16384" width="9.1796875" style="253"/>
  </cols>
  <sheetData>
    <row r="6" spans="2:16" ht="14.5" x14ac:dyDescent="0.3">
      <c r="B6" s="298" t="s">
        <v>160</v>
      </c>
      <c r="C6" s="299"/>
      <c r="D6" s="299"/>
      <c r="E6" s="299"/>
      <c r="F6" s="299"/>
      <c r="G6" s="299"/>
      <c r="H6" s="299"/>
      <c r="I6" s="299"/>
      <c r="J6" s="67"/>
      <c r="K6" s="68"/>
      <c r="L6" s="68"/>
      <c r="M6" s="65"/>
    </row>
    <row r="7" spans="2:16" x14ac:dyDescent="0.3">
      <c r="C7" s="64"/>
      <c r="D7" s="67"/>
      <c r="E7" s="67"/>
      <c r="F7" s="67"/>
      <c r="G7" s="67"/>
      <c r="H7" s="67"/>
      <c r="I7" s="67"/>
      <c r="J7" s="67"/>
      <c r="K7" s="68"/>
      <c r="L7" s="68"/>
      <c r="M7" s="65"/>
    </row>
    <row r="8" spans="2:16" x14ac:dyDescent="0.3">
      <c r="B8" s="89" t="s">
        <v>14</v>
      </c>
      <c r="C8" s="64"/>
      <c r="D8" s="90"/>
      <c r="E8" s="90"/>
      <c r="F8" s="69"/>
      <c r="G8" s="89" t="s">
        <v>15</v>
      </c>
      <c r="H8" s="90"/>
      <c r="I8" s="90"/>
      <c r="J8" s="70"/>
      <c r="K8" s="71"/>
      <c r="L8" s="71"/>
      <c r="M8" s="71"/>
      <c r="P8" s="71"/>
    </row>
    <row r="9" spans="2:16" ht="14.5" x14ac:dyDescent="0.35">
      <c r="B9" s="85" t="s">
        <v>0</v>
      </c>
      <c r="C9" s="208"/>
      <c r="D9" s="209"/>
      <c r="E9" s="210"/>
      <c r="F9" s="69"/>
      <c r="G9" s="70" t="s">
        <v>0</v>
      </c>
      <c r="H9" s="91"/>
      <c r="I9" s="86"/>
      <c r="J9" s="70"/>
      <c r="K9" s="71"/>
      <c r="L9" s="71"/>
      <c r="M9" s="71"/>
      <c r="P9" s="71"/>
    </row>
    <row r="10" spans="2:16" ht="14.5" x14ac:dyDescent="0.35">
      <c r="B10" s="85" t="s">
        <v>1</v>
      </c>
      <c r="C10" s="211"/>
      <c r="D10" s="209"/>
      <c r="E10" s="210"/>
      <c r="G10" s="84" t="s">
        <v>16</v>
      </c>
      <c r="H10" s="87"/>
      <c r="I10" s="87"/>
      <c r="J10" s="70"/>
      <c r="K10" s="71"/>
      <c r="L10" s="71"/>
      <c r="M10" s="71"/>
      <c r="P10" s="71"/>
    </row>
    <row r="11" spans="2:16" ht="14.5" x14ac:dyDescent="0.35">
      <c r="B11" s="85"/>
      <c r="C11" s="264"/>
      <c r="D11"/>
      <c r="E11" s="265"/>
      <c r="G11" s="84"/>
      <c r="J11" s="70"/>
      <c r="K11" s="71"/>
      <c r="L11" s="71"/>
      <c r="M11" s="71"/>
      <c r="P11" s="71"/>
    </row>
    <row r="12" spans="2:16" ht="14.5" x14ac:dyDescent="0.35">
      <c r="B12" s="85"/>
      <c r="C12" s="264"/>
      <c r="D12"/>
      <c r="E12" s="265"/>
      <c r="G12" s="84"/>
      <c r="J12" s="70"/>
      <c r="K12" s="71"/>
      <c r="L12" s="71"/>
      <c r="M12" s="71"/>
      <c r="P12" s="71"/>
    </row>
    <row r="13" spans="2:16" x14ac:dyDescent="0.3">
      <c r="B13" s="266" t="s">
        <v>179</v>
      </c>
      <c r="C13" s="259"/>
      <c r="D13" s="228"/>
      <c r="E13" s="228"/>
      <c r="F13" s="228"/>
      <c r="G13" s="228"/>
      <c r="H13" s="228"/>
      <c r="I13" s="228"/>
      <c r="J13" s="228"/>
      <c r="K13" s="229"/>
      <c r="L13" s="74"/>
      <c r="M13" s="71"/>
    </row>
    <row r="14" spans="2:16" x14ac:dyDescent="0.3">
      <c r="B14" s="230"/>
      <c r="C14" s="231" t="s">
        <v>149</v>
      </c>
      <c r="D14" s="232"/>
      <c r="E14" s="88"/>
      <c r="F14" s="232"/>
      <c r="G14" s="256"/>
      <c r="H14" s="256"/>
      <c r="I14" s="256"/>
      <c r="J14" s="256"/>
      <c r="K14" s="258"/>
    </row>
    <row r="15" spans="2:16" x14ac:dyDescent="0.3">
      <c r="B15" s="230"/>
      <c r="C15" s="231" t="s">
        <v>150</v>
      </c>
      <c r="D15" s="232"/>
      <c r="E15" s="88"/>
      <c r="F15" s="232"/>
      <c r="G15" s="256"/>
      <c r="H15" s="256"/>
      <c r="I15" s="256"/>
      <c r="J15" s="256"/>
      <c r="K15" s="258"/>
    </row>
    <row r="16" spans="2:16" x14ac:dyDescent="0.3">
      <c r="B16" s="257"/>
      <c r="C16" s="263" t="s">
        <v>151</v>
      </c>
      <c r="D16" s="256"/>
      <c r="E16" s="257"/>
      <c r="F16" s="256"/>
      <c r="G16" s="256"/>
      <c r="H16" s="256"/>
      <c r="I16" s="256"/>
      <c r="J16" s="256"/>
      <c r="K16" s="258"/>
    </row>
    <row r="17" spans="2:11" x14ac:dyDescent="0.3">
      <c r="B17" s="230"/>
      <c r="C17" s="262" t="s">
        <v>181</v>
      </c>
      <c r="D17" s="255"/>
      <c r="E17" s="257"/>
      <c r="F17" s="256"/>
      <c r="G17" s="256"/>
      <c r="H17" s="256"/>
      <c r="I17" s="256"/>
      <c r="J17" s="256"/>
      <c r="K17" s="258"/>
    </row>
    <row r="18" spans="2:11" x14ac:dyDescent="0.3">
      <c r="C18" s="230"/>
      <c r="D18" s="231" t="s">
        <v>152</v>
      </c>
      <c r="E18" s="257"/>
      <c r="F18" s="256"/>
      <c r="G18" s="256"/>
      <c r="H18" s="256"/>
      <c r="I18" s="256"/>
      <c r="J18" s="256"/>
      <c r="K18" s="258"/>
    </row>
    <row r="19" spans="2:11" x14ac:dyDescent="0.3">
      <c r="C19" s="230"/>
      <c r="D19" s="231" t="s">
        <v>153</v>
      </c>
      <c r="E19" s="257"/>
      <c r="F19" s="256"/>
      <c r="G19" s="256"/>
      <c r="H19" s="256"/>
      <c r="I19" s="256"/>
      <c r="J19" s="256"/>
      <c r="K19" s="258"/>
    </row>
    <row r="20" spans="2:11" x14ac:dyDescent="0.3">
      <c r="C20" s="230"/>
      <c r="D20" s="231" t="s">
        <v>154</v>
      </c>
      <c r="E20" s="88"/>
      <c r="F20" s="256"/>
      <c r="G20" s="256"/>
      <c r="H20" s="256"/>
      <c r="I20" s="256"/>
      <c r="J20" s="256"/>
      <c r="K20" s="258"/>
    </row>
    <row r="21" spans="2:11" x14ac:dyDescent="0.3">
      <c r="C21" s="230"/>
      <c r="D21" s="231" t="s">
        <v>155</v>
      </c>
      <c r="E21" s="88"/>
      <c r="F21" s="256"/>
      <c r="G21" s="256"/>
      <c r="H21" s="256"/>
      <c r="I21" s="256"/>
      <c r="J21" s="256"/>
      <c r="K21" s="258"/>
    </row>
    <row r="22" spans="2:11" x14ac:dyDescent="0.3">
      <c r="C22" s="230"/>
      <c r="D22" s="231" t="s">
        <v>156</v>
      </c>
      <c r="E22" s="257"/>
      <c r="F22" s="256"/>
      <c r="G22" s="256"/>
      <c r="H22" s="256"/>
      <c r="I22" s="256"/>
      <c r="J22" s="256"/>
      <c r="K22" s="258"/>
    </row>
    <row r="23" spans="2:11" x14ac:dyDescent="0.3">
      <c r="C23" s="230"/>
      <c r="D23" s="231" t="s">
        <v>157</v>
      </c>
      <c r="E23" s="257"/>
      <c r="F23" s="256"/>
      <c r="G23" s="256"/>
      <c r="H23" s="256"/>
      <c r="I23" s="256"/>
      <c r="J23" s="256"/>
      <c r="K23" s="258"/>
    </row>
    <row r="24" spans="2:11" x14ac:dyDescent="0.3">
      <c r="C24" s="230"/>
      <c r="D24" s="231" t="s">
        <v>158</v>
      </c>
      <c r="E24" s="257"/>
      <c r="F24" s="256"/>
      <c r="G24" s="256"/>
      <c r="H24" s="256"/>
      <c r="I24" s="256"/>
      <c r="J24" s="256"/>
      <c r="K24" s="258"/>
    </row>
    <row r="25" spans="2:11" x14ac:dyDescent="0.3">
      <c r="C25" s="251" t="s">
        <v>180</v>
      </c>
      <c r="D25" s="76"/>
      <c r="E25" s="76"/>
      <c r="F25" s="77"/>
      <c r="G25" s="76"/>
      <c r="H25" s="76"/>
      <c r="I25" s="76"/>
      <c r="J25" s="76"/>
      <c r="K25" s="78"/>
    </row>
    <row r="26" spans="2:11" x14ac:dyDescent="0.3">
      <c r="B26" s="230"/>
      <c r="C26" s="63" t="s">
        <v>183</v>
      </c>
      <c r="D26" s="76"/>
      <c r="E26" s="76"/>
      <c r="F26" s="77"/>
      <c r="G26" s="76"/>
      <c r="H26" s="76"/>
      <c r="I26" s="76"/>
      <c r="J26" s="76"/>
      <c r="K26" s="78"/>
    </row>
    <row r="27" spans="2:11" x14ac:dyDescent="0.3">
      <c r="B27" s="239"/>
      <c r="D27" s="76"/>
      <c r="E27" s="76"/>
      <c r="F27" s="77"/>
      <c r="G27" s="76"/>
      <c r="H27" s="76"/>
      <c r="I27" s="76"/>
      <c r="J27" s="76"/>
      <c r="K27" s="78"/>
    </row>
    <row r="28" spans="2:11" x14ac:dyDescent="0.3">
      <c r="B28" s="239"/>
      <c r="D28" s="76"/>
      <c r="E28" s="76"/>
      <c r="F28" s="77"/>
      <c r="G28" s="76"/>
      <c r="H28" s="76"/>
      <c r="I28" s="76"/>
      <c r="J28" s="76"/>
      <c r="K28" s="78"/>
    </row>
    <row r="29" spans="2:11" x14ac:dyDescent="0.3">
      <c r="B29" s="93" t="s">
        <v>102</v>
      </c>
      <c r="C29" s="255"/>
      <c r="D29" s="256"/>
      <c r="E29" s="257"/>
      <c r="F29" s="256"/>
      <c r="G29" s="256"/>
      <c r="H29" s="256"/>
      <c r="I29" s="256"/>
      <c r="J29" s="256"/>
      <c r="K29" s="258"/>
    </row>
    <row r="30" spans="2:11" x14ac:dyDescent="0.3">
      <c r="B30" s="72" t="s">
        <v>182</v>
      </c>
      <c r="C30" s="255"/>
      <c r="D30" s="256"/>
      <c r="E30" s="257"/>
      <c r="F30" s="256"/>
      <c r="G30" s="256"/>
      <c r="H30" s="256"/>
      <c r="I30" s="256"/>
      <c r="J30" s="256"/>
      <c r="K30" s="258"/>
    </row>
    <row r="31" spans="2:11" x14ac:dyDescent="0.3">
      <c r="B31" s="72"/>
      <c r="C31" s="259"/>
      <c r="D31" s="256"/>
      <c r="E31" s="256"/>
      <c r="F31" s="256"/>
      <c r="G31" s="256"/>
      <c r="H31" s="256"/>
      <c r="I31" s="256"/>
      <c r="J31" s="256"/>
      <c r="K31" s="258"/>
    </row>
    <row r="32" spans="2:11" x14ac:dyDescent="0.3">
      <c r="B32" s="260"/>
      <c r="C32" s="261"/>
      <c r="D32" s="261"/>
      <c r="E32" s="256"/>
      <c r="F32" s="256"/>
      <c r="G32" s="256"/>
      <c r="H32" s="256"/>
      <c r="I32" s="256"/>
      <c r="J32" s="256"/>
      <c r="K32" s="258"/>
    </row>
    <row r="33" spans="2:14" x14ac:dyDescent="0.3">
      <c r="B33" s="93" t="s">
        <v>161</v>
      </c>
      <c r="C33" s="259"/>
      <c r="D33" s="256"/>
      <c r="E33" s="256"/>
      <c r="F33" s="256"/>
      <c r="G33" s="256"/>
      <c r="H33" s="256"/>
      <c r="I33" s="256"/>
      <c r="J33" s="256"/>
      <c r="K33" s="258"/>
    </row>
    <row r="34" spans="2:14" x14ac:dyDescent="0.3">
      <c r="B34" s="92" t="s">
        <v>11</v>
      </c>
      <c r="C34" s="72" t="s">
        <v>69</v>
      </c>
      <c r="D34" s="76"/>
      <c r="E34" s="76"/>
      <c r="F34" s="77"/>
      <c r="G34" s="76"/>
      <c r="H34" s="76"/>
      <c r="I34" s="76"/>
      <c r="J34" s="76"/>
      <c r="K34" s="78"/>
    </row>
    <row r="35" spans="2:14" x14ac:dyDescent="0.3">
      <c r="B35" s="92" t="s">
        <v>11</v>
      </c>
      <c r="C35" s="72" t="s">
        <v>163</v>
      </c>
      <c r="D35" s="79"/>
      <c r="E35" s="79"/>
      <c r="F35" s="79"/>
      <c r="G35" s="79"/>
      <c r="H35" s="79"/>
      <c r="I35" s="79"/>
      <c r="J35" s="79"/>
      <c r="K35" s="80"/>
    </row>
    <row r="36" spans="2:14" x14ac:dyDescent="0.3">
      <c r="C36" s="81" t="s">
        <v>101</v>
      </c>
      <c r="D36" s="79"/>
      <c r="E36" s="79"/>
      <c r="F36" s="79"/>
      <c r="G36" s="79"/>
      <c r="H36" s="79"/>
      <c r="I36" s="79"/>
      <c r="J36" s="79"/>
      <c r="K36" s="80"/>
      <c r="N36" s="82"/>
    </row>
    <row r="37" spans="2:14" x14ac:dyDescent="0.3">
      <c r="B37" s="92" t="s">
        <v>11</v>
      </c>
      <c r="C37" s="81" t="s">
        <v>162</v>
      </c>
      <c r="D37" s="79"/>
      <c r="E37" s="79"/>
      <c r="F37" s="79"/>
      <c r="G37" s="79"/>
      <c r="H37" s="79"/>
      <c r="I37" s="79"/>
      <c r="J37" s="79"/>
      <c r="K37" s="80"/>
      <c r="N37" s="82"/>
    </row>
    <row r="38" spans="2:14" x14ac:dyDescent="0.3">
      <c r="C38" s="81" t="s">
        <v>67</v>
      </c>
      <c r="D38" s="79"/>
      <c r="E38" s="79"/>
      <c r="F38" s="79"/>
      <c r="G38" s="79"/>
      <c r="H38" s="79"/>
      <c r="I38" s="79"/>
      <c r="J38" s="79"/>
      <c r="K38" s="80"/>
      <c r="N38" s="82"/>
    </row>
    <row r="39" spans="2:14" x14ac:dyDescent="0.3">
      <c r="C39" s="63" t="s">
        <v>68</v>
      </c>
      <c r="D39" s="76"/>
      <c r="E39" s="76"/>
      <c r="F39" s="77"/>
      <c r="G39" s="76"/>
      <c r="H39" s="76"/>
      <c r="I39" s="76"/>
      <c r="J39" s="76"/>
      <c r="K39" s="78"/>
    </row>
    <row r="40" spans="2:14" x14ac:dyDescent="0.3">
      <c r="C40" s="63" t="s">
        <v>70</v>
      </c>
      <c r="D40" s="76"/>
      <c r="E40" s="76"/>
      <c r="F40" s="77"/>
      <c r="G40" s="76"/>
      <c r="H40" s="76"/>
      <c r="I40" s="76"/>
      <c r="J40" s="76"/>
      <c r="K40" s="78"/>
    </row>
    <row r="41" spans="2:14" x14ac:dyDescent="0.3">
      <c r="D41" s="76"/>
      <c r="E41" s="76"/>
      <c r="F41" s="77"/>
      <c r="G41" s="76"/>
      <c r="H41" s="76"/>
      <c r="I41" s="76"/>
      <c r="J41" s="76"/>
      <c r="K41" s="78"/>
    </row>
    <row r="42" spans="2:14" x14ac:dyDescent="0.3">
      <c r="B42" s="72" t="s">
        <v>12</v>
      </c>
      <c r="D42" s="76"/>
      <c r="E42" s="76"/>
      <c r="F42" s="77"/>
      <c r="G42" s="76"/>
      <c r="H42" s="63" t="s">
        <v>13</v>
      </c>
      <c r="I42" s="76"/>
      <c r="J42" s="76"/>
      <c r="K42" s="78"/>
    </row>
    <row r="43" spans="2:14" x14ac:dyDescent="0.3">
      <c r="C43" s="72"/>
      <c r="J43" s="76"/>
      <c r="K43" s="66"/>
    </row>
    <row r="44" spans="2:14" x14ac:dyDescent="0.3">
      <c r="B44" s="212"/>
      <c r="C44" s="300"/>
      <c r="D44" s="301"/>
      <c r="H44" s="83"/>
      <c r="I44" s="83"/>
      <c r="J44" s="76"/>
    </row>
    <row r="45" spans="2:14" x14ac:dyDescent="0.3">
      <c r="C45" s="296"/>
      <c r="D45" s="297"/>
      <c r="H45" s="252"/>
      <c r="I45" s="252"/>
      <c r="J45" s="252"/>
      <c r="M45" s="75"/>
      <c r="N45" s="75"/>
    </row>
    <row r="46" spans="2:14" x14ac:dyDescent="0.3">
      <c r="J46" s="76"/>
    </row>
    <row r="47" spans="2:14" x14ac:dyDescent="0.3">
      <c r="J47" s="76"/>
    </row>
  </sheetData>
  <sheetProtection algorithmName="SHA-512" hashValue="UAWWGpjXhaX4NqBp66MmxSwRv4bY1O4EQFFOUE3PJROi40VLYKodfzAItu+T3Yrwm/VC+ZgqrGAAxuHjKRGoJQ==" saltValue="VfeFp+ueh0lSlbHg/dX8Lg==" spinCount="100000" sheet="1" selectLockedCells="1"/>
  <mergeCells count="3">
    <mergeCell ref="C45:D45"/>
    <mergeCell ref="B6:I6"/>
    <mergeCell ref="C44:D44"/>
  </mergeCells>
  <conditionalFormatting sqref="L10:M12">
    <cfRule type="expression" dxfId="429" priority="19">
      <formula>$L$9="obrtna sredstva"</formula>
    </cfRule>
  </conditionalFormatting>
  <conditionalFormatting sqref="L10:M13">
    <cfRule type="cellIs" dxfId="428" priority="1" operator="equal">
      <formula>"(odaberite)"</formula>
    </cfRule>
  </conditionalFormatting>
  <conditionalFormatting sqref="P10:P12">
    <cfRule type="expression" dxfId="427" priority="18">
      <formula>$L$9="obrtna sredstva"</formula>
    </cfRule>
  </conditionalFormatting>
  <dataValidations disablePrompts="1" count="1">
    <dataValidation type="custom" allowBlank="1" showInputMessage="1" showErrorMessage="1" errorTitle="Neispravan unos" error="Unesite datum bez točke na kraju, npr: 1.1.2025" sqref="L9:M9 P9" xr:uid="{163CCA41-0CD7-47F9-914A-42085FC7A34B}">
      <formula1>ISNUMBER(L9)</formula1>
    </dataValidation>
  </dataValidations>
  <hyperlinks>
    <hyperlink ref="D18" location="'3 - Osobna vozila'!A1" display="Osobna vozila" xr:uid="{1F1A728A-8B65-4FB8-9A26-E8A01D254E19}"/>
    <hyperlink ref="D19" location="'4 - Vozila L kategorije'!A1" display="Vozila L kategorije" xr:uid="{16A262F7-EE54-4B18-925A-E3B1C575E324}"/>
    <hyperlink ref="D20" location="'5 - Kombi i laka vozila'!A1" display="Kombi i laka gospodarska vozila" xr:uid="{ED1B037F-04BC-42C9-8AE9-5EA00B4FFCB5}"/>
    <hyperlink ref="D21" location="'6 - Kamioni i teška vozila'!A1" display="Kamioni i teška gospodarska vozila" xr:uid="{8E71F69E-23A7-4E21-96D2-8D955D2FD728}"/>
    <hyperlink ref="D22" location="'7 - Javni prijevoz'!A1" display="Javni prijevoz" xr:uid="{9E5B3E07-25CA-4B06-8869-9DEEEE792DCC}"/>
    <hyperlink ref="D23" location="'8 - Vlakovi'!A1" display="Vlakovi" xr:uid="{03C19FBA-0277-422B-B0BD-D2D28F1A7206}"/>
    <hyperlink ref="D24" location="'9 - Plovila'!A1" display="Plovila" xr:uid="{61DF54F1-1D11-4F27-ABAF-296F8C0AE1B3}"/>
    <hyperlink ref="C14" location="'1- Proizvodnja energije'!A1" display="Proizvodnja energije (uključujući grijanje/hlađenje zgrada)" xr:uid="{4C0A83BA-77FB-431E-9FC4-B5CC46BAAAE3}"/>
    <hyperlink ref="C15" location="'2 - Izgradnja ili obnova'!A1" display="Izgradnja novih objekata ili značajna obnova postojećih objekata" xr:uid="{CAA7C7B8-BEBC-4989-88FF-EFC91959AB68}"/>
  </hyperlinks>
  <pageMargins left="0.23622047244094491" right="0.23622047244094491" top="0.55118110236220474" bottom="0.55118110236220474" header="0.31496062992125984" footer="0.31496062992125984"/>
  <pageSetup paperSize="9" scale="8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2</xdr:col>
                    <xdr:colOff>165100</xdr:colOff>
                    <xdr:row>17</xdr:row>
                    <xdr:rowOff>0</xdr:rowOff>
                  </from>
                  <to>
                    <xdr:col>2</xdr:col>
                    <xdr:colOff>419100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0</xdr:rowOff>
                  </from>
                  <to>
                    <xdr:col>1</xdr:col>
                    <xdr:colOff>419100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2</xdr:col>
                    <xdr:colOff>165100</xdr:colOff>
                    <xdr:row>18</xdr:row>
                    <xdr:rowOff>0</xdr:rowOff>
                  </from>
                  <to>
                    <xdr:col>2</xdr:col>
                    <xdr:colOff>419100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2</xdr:col>
                    <xdr:colOff>165100</xdr:colOff>
                    <xdr:row>19</xdr:row>
                    <xdr:rowOff>0</xdr:rowOff>
                  </from>
                  <to>
                    <xdr:col>2</xdr:col>
                    <xdr:colOff>419100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2</xdr:col>
                    <xdr:colOff>165100</xdr:colOff>
                    <xdr:row>20</xdr:row>
                    <xdr:rowOff>0</xdr:rowOff>
                  </from>
                  <to>
                    <xdr:col>2</xdr:col>
                    <xdr:colOff>419100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2</xdr:col>
                    <xdr:colOff>165100</xdr:colOff>
                    <xdr:row>21</xdr:row>
                    <xdr:rowOff>0</xdr:rowOff>
                  </from>
                  <to>
                    <xdr:col>2</xdr:col>
                    <xdr:colOff>419100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2</xdr:col>
                    <xdr:colOff>165100</xdr:colOff>
                    <xdr:row>22</xdr:row>
                    <xdr:rowOff>0</xdr:rowOff>
                  </from>
                  <to>
                    <xdr:col>2</xdr:col>
                    <xdr:colOff>419100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2</xdr:col>
                    <xdr:colOff>165100</xdr:colOff>
                    <xdr:row>23</xdr:row>
                    <xdr:rowOff>0</xdr:rowOff>
                  </from>
                  <to>
                    <xdr:col>2</xdr:col>
                    <xdr:colOff>419100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1</xdr:col>
                    <xdr:colOff>165100</xdr:colOff>
                    <xdr:row>13</xdr:row>
                    <xdr:rowOff>0</xdr:rowOff>
                  </from>
                  <to>
                    <xdr:col>1</xdr:col>
                    <xdr:colOff>419100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1</xdr:col>
                    <xdr:colOff>165100</xdr:colOff>
                    <xdr:row>14</xdr:row>
                    <xdr:rowOff>0</xdr:rowOff>
                  </from>
                  <to>
                    <xdr:col>1</xdr:col>
                    <xdr:colOff>419100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1</xdr:col>
                    <xdr:colOff>165100</xdr:colOff>
                    <xdr:row>16</xdr:row>
                    <xdr:rowOff>0</xdr:rowOff>
                  </from>
                  <to>
                    <xdr:col>1</xdr:col>
                    <xdr:colOff>419100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0</xdr:rowOff>
                  </from>
                  <to>
                    <xdr:col>1</xdr:col>
                    <xdr:colOff>419100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1</xdr:col>
                    <xdr:colOff>165100</xdr:colOff>
                    <xdr:row>25</xdr:row>
                    <xdr:rowOff>0</xdr:rowOff>
                  </from>
                  <to>
                    <xdr:col>1</xdr:col>
                    <xdr:colOff>419100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C6FF4-742B-4B38-BE27-713490AB9C8B}">
  <sheetPr>
    <pageSetUpPr fitToPage="1"/>
  </sheetPr>
  <dimension ref="A1:L40"/>
  <sheetViews>
    <sheetView showGridLines="0" zoomScale="80" zoomScaleNormal="80" workbookViewId="0">
      <selection activeCell="E20" sqref="E20"/>
    </sheetView>
  </sheetViews>
  <sheetFormatPr defaultColWidth="9.1796875" defaultRowHeight="15" customHeight="1" x14ac:dyDescent="0.35"/>
  <cols>
    <col min="1" max="1" width="2.453125" style="36" customWidth="1"/>
    <col min="2" max="2" width="6.26953125" style="36" customWidth="1"/>
    <col min="3" max="3" width="115.26953125" style="45" customWidth="1"/>
    <col min="4" max="4" width="2.453125" style="36" customWidth="1"/>
    <col min="5" max="5" width="14.54296875" style="46" customWidth="1"/>
    <col min="6" max="6" width="2.453125" style="36" customWidth="1"/>
    <col min="7" max="7" width="30.54296875" customWidth="1"/>
    <col min="8" max="8" width="2.453125" customWidth="1"/>
    <col min="9" max="9" width="17.81640625" style="36" customWidth="1"/>
    <col min="10" max="10" width="2.453125" customWidth="1"/>
    <col min="11" max="11" width="25.7265625" customWidth="1"/>
    <col min="12" max="12" width="2.453125" customWidth="1"/>
    <col min="13" max="16384" width="9.1796875" style="34"/>
  </cols>
  <sheetData>
    <row r="1" spans="1:12" ht="14.5" x14ac:dyDescent="0.35"/>
    <row r="2" spans="1:12" ht="14.5" x14ac:dyDescent="0.35"/>
    <row r="3" spans="1:12" ht="14.5" x14ac:dyDescent="0.35"/>
    <row r="4" spans="1:12" ht="13" customHeight="1" x14ac:dyDescent="0.35"/>
    <row r="5" spans="1:12" ht="15.65" customHeight="1" x14ac:dyDescent="0.35">
      <c r="C5" s="61"/>
      <c r="D5" s="62"/>
      <c r="E5" s="62"/>
      <c r="I5" s="62"/>
    </row>
    <row r="6" spans="1:12" ht="15.65" customHeight="1" x14ac:dyDescent="0.35">
      <c r="B6" s="106"/>
      <c r="C6" s="106" t="s">
        <v>165</v>
      </c>
      <c r="D6" s="62"/>
      <c r="E6" s="62"/>
      <c r="I6" s="62"/>
    </row>
    <row r="7" spans="1:12" ht="15.65" customHeight="1" x14ac:dyDescent="0.35">
      <c r="B7" s="106"/>
      <c r="C7" s="57"/>
      <c r="D7" s="58"/>
      <c r="E7" s="58"/>
      <c r="I7" s="58"/>
    </row>
    <row r="8" spans="1:12" ht="15.65" customHeight="1" x14ac:dyDescent="0.35">
      <c r="B8" s="107"/>
      <c r="C8" s="196" t="s">
        <v>100</v>
      </c>
      <c r="D8" s="58"/>
      <c r="E8" s="58"/>
      <c r="I8" s="58"/>
    </row>
    <row r="9" spans="1:12" ht="15.65" customHeight="1" x14ac:dyDescent="0.35">
      <c r="B9" s="161"/>
      <c r="C9" s="162"/>
      <c r="D9" s="108"/>
      <c r="E9" s="108"/>
      <c r="F9" s="118"/>
      <c r="G9" s="24"/>
      <c r="H9" s="24"/>
      <c r="I9" s="108"/>
      <c r="J9" s="24"/>
      <c r="K9" s="24"/>
    </row>
    <row r="10" spans="1:12" s="158" customFormat="1" ht="15.65" customHeight="1" x14ac:dyDescent="0.35">
      <c r="A10" s="36"/>
      <c r="B10" s="182"/>
      <c r="C10" s="160" t="s">
        <v>110</v>
      </c>
      <c r="D10" s="160"/>
      <c r="E10" s="160"/>
      <c r="F10" s="160"/>
      <c r="G10" s="160"/>
      <c r="H10" s="147"/>
      <c r="I10" s="147"/>
      <c r="J10"/>
      <c r="K10" s="39"/>
      <c r="L10" s="36"/>
    </row>
    <row r="11" spans="1:12" s="158" customFormat="1" ht="15.65" customHeight="1" x14ac:dyDescent="0.35">
      <c r="A11" s="36"/>
      <c r="B11" s="192" t="s">
        <v>109</v>
      </c>
      <c r="C11" s="220" t="s">
        <v>139</v>
      </c>
      <c r="D11" s="160"/>
      <c r="E11" s="160"/>
      <c r="F11" s="160"/>
      <c r="G11" s="160"/>
      <c r="H11" s="147"/>
      <c r="I11" s="147"/>
      <c r="J11"/>
      <c r="K11" s="39"/>
      <c r="L11" s="36"/>
    </row>
    <row r="12" spans="1:12" s="158" customFormat="1" ht="15.65" customHeight="1" x14ac:dyDescent="0.35">
      <c r="A12" s="36"/>
      <c r="B12" s="192" t="s">
        <v>109</v>
      </c>
      <c r="C12" s="220" t="s">
        <v>129</v>
      </c>
      <c r="D12" s="147"/>
      <c r="E12" s="147"/>
      <c r="F12" s="147"/>
      <c r="G12" s="147"/>
      <c r="H12" s="147"/>
      <c r="I12" s="147"/>
      <c r="J12"/>
      <c r="K12" s="39"/>
      <c r="L12" s="36"/>
    </row>
    <row r="13" spans="1:12" s="158" customFormat="1" ht="15.65" customHeight="1" x14ac:dyDescent="0.35">
      <c r="A13" s="36"/>
      <c r="B13" s="192" t="s">
        <v>109</v>
      </c>
      <c r="C13" s="220" t="s">
        <v>140</v>
      </c>
      <c r="D13" s="147"/>
      <c r="E13" s="147"/>
      <c r="F13" s="147"/>
      <c r="G13" s="147"/>
      <c r="H13" s="147"/>
      <c r="I13" s="147"/>
      <c r="J13"/>
      <c r="K13" s="39"/>
      <c r="L13" s="36"/>
    </row>
    <row r="14" spans="1:12" s="158" customFormat="1" ht="15.65" customHeight="1" x14ac:dyDescent="0.35">
      <c r="A14" s="36"/>
      <c r="B14" s="192" t="s">
        <v>109</v>
      </c>
      <c r="C14" s="220" t="s">
        <v>130</v>
      </c>
      <c r="D14" s="147"/>
      <c r="E14" s="147"/>
      <c r="F14" s="147"/>
      <c r="G14" s="147"/>
      <c r="H14" s="147"/>
      <c r="I14" s="147"/>
      <c r="J14"/>
      <c r="K14" s="39"/>
      <c r="L14" s="36"/>
    </row>
    <row r="15" spans="1:12" s="96" customFormat="1" ht="15.65" customHeight="1" x14ac:dyDescent="0.35">
      <c r="A15" s="1"/>
      <c r="B15" s="192" t="s">
        <v>109</v>
      </c>
      <c r="C15" s="221" t="s">
        <v>141</v>
      </c>
      <c r="D15" s="121"/>
      <c r="E15" s="16"/>
      <c r="F15" s="4"/>
      <c r="G15" s="1"/>
      <c r="H15" s="1"/>
      <c r="I15" s="1"/>
      <c r="J15" s="94"/>
      <c r="K15" s="94"/>
      <c r="L15" s="95"/>
    </row>
    <row r="16" spans="1:12" s="96" customFormat="1" ht="15.65" customHeight="1" x14ac:dyDescent="0.35">
      <c r="A16" s="1"/>
      <c r="B16" s="139"/>
      <c r="C16" s="221" t="s">
        <v>106</v>
      </c>
      <c r="D16" s="121"/>
      <c r="E16" s="16"/>
      <c r="F16" s="4"/>
      <c r="G16" s="1"/>
      <c r="H16" s="1"/>
      <c r="I16" s="1"/>
      <c r="J16" s="94"/>
      <c r="K16" s="94"/>
      <c r="L16" s="95"/>
    </row>
    <row r="17" spans="1:12" s="96" customFormat="1" ht="15.65" customHeight="1" x14ac:dyDescent="0.35">
      <c r="A17" s="1"/>
      <c r="B17" s="180" t="s">
        <v>109</v>
      </c>
      <c r="C17" s="221" t="s">
        <v>142</v>
      </c>
      <c r="D17" s="121"/>
      <c r="E17" s="16"/>
      <c r="F17" s="4"/>
      <c r="G17" s="1"/>
      <c r="H17" s="1"/>
      <c r="I17" s="1"/>
      <c r="J17" s="94"/>
      <c r="K17" s="94"/>
      <c r="L17" s="95"/>
    </row>
    <row r="18" spans="1:12" s="96" customFormat="1" ht="15.65" customHeight="1" x14ac:dyDescent="0.35">
      <c r="A18" s="1"/>
      <c r="B18" s="199" t="s">
        <v>109</v>
      </c>
      <c r="C18" s="222" t="s">
        <v>195</v>
      </c>
      <c r="D18" s="141"/>
      <c r="E18" s="142"/>
      <c r="F18" s="143"/>
      <c r="G18" s="125"/>
      <c r="H18" s="125"/>
      <c r="I18" s="125"/>
      <c r="J18" s="126"/>
      <c r="K18" s="126"/>
      <c r="L18" s="95"/>
    </row>
    <row r="19" spans="1:12" s="96" customFormat="1" ht="15.65" customHeight="1" x14ac:dyDescent="0.35">
      <c r="A19" s="1"/>
      <c r="B19" s="198"/>
      <c r="C19" s="181"/>
      <c r="D19" s="121"/>
      <c r="E19" s="16"/>
      <c r="F19" s="4"/>
      <c r="G19" s="1"/>
      <c r="H19" s="1"/>
      <c r="I19" s="1"/>
      <c r="J19" s="94"/>
      <c r="K19" s="94"/>
      <c r="L19" s="95"/>
    </row>
    <row r="20" spans="1:12" s="158" customFormat="1" ht="45" customHeight="1" x14ac:dyDescent="0.35">
      <c r="A20" s="36"/>
      <c r="B20" s="202"/>
      <c r="C20" s="200" t="s">
        <v>128</v>
      </c>
      <c r="D20" s="41"/>
      <c r="E20" s="215" t="s">
        <v>17</v>
      </c>
      <c r="F20" s="36"/>
      <c r="G20"/>
      <c r="H20"/>
      <c r="I20" s="41"/>
      <c r="J20"/>
      <c r="K20"/>
      <c r="L20" s="36"/>
    </row>
    <row r="21" spans="1:12" s="158" customFormat="1" ht="45" customHeight="1" x14ac:dyDescent="0.35">
      <c r="A21" s="36"/>
      <c r="B21" s="203"/>
      <c r="C21" s="204" t="s">
        <v>132</v>
      </c>
      <c r="D21" s="41"/>
      <c r="E21" s="216"/>
      <c r="F21" s="36"/>
      <c r="G21"/>
      <c r="H21"/>
      <c r="I21" s="41"/>
      <c r="J21"/>
      <c r="K21"/>
      <c r="L21" s="36"/>
    </row>
    <row r="22" spans="1:12" s="158" customFormat="1" ht="15" customHeight="1" x14ac:dyDescent="0.35">
      <c r="A22" s="36"/>
      <c r="B22" s="56"/>
      <c r="C22" s="56"/>
      <c r="D22" s="56"/>
      <c r="E22" s="46"/>
      <c r="F22" s="36"/>
      <c r="G22"/>
      <c r="H22"/>
      <c r="I22" s="56"/>
      <c r="J22"/>
      <c r="K22"/>
      <c r="L22" s="36"/>
    </row>
    <row r="23" spans="1:12" s="158" customFormat="1" ht="69" customHeight="1" x14ac:dyDescent="0.35">
      <c r="A23" s="36"/>
      <c r="B23" s="110"/>
      <c r="C23" s="110" t="s">
        <v>127</v>
      </c>
      <c r="D23" s="109"/>
      <c r="E23" s="111" t="s">
        <v>17</v>
      </c>
      <c r="F23" s="36"/>
      <c r="G23" s="111" t="s">
        <v>18</v>
      </c>
      <c r="H23" s="150"/>
      <c r="I23" s="102" t="s">
        <v>104</v>
      </c>
      <c r="J23" s="47"/>
      <c r="K23" s="102" t="s">
        <v>105</v>
      </c>
      <c r="L23" s="36"/>
    </row>
    <row r="24" spans="1:12" s="158" customFormat="1" ht="14.5" x14ac:dyDescent="0.35">
      <c r="A24" s="36"/>
      <c r="B24" s="44"/>
      <c r="C24" s="45"/>
      <c r="D24" s="36"/>
      <c r="E24" s="46"/>
      <c r="F24" s="36"/>
      <c r="G24"/>
      <c r="H24"/>
      <c r="I24" s="36"/>
      <c r="J24"/>
      <c r="K24"/>
      <c r="L24" s="36"/>
    </row>
    <row r="25" spans="1:12" s="159" customFormat="1" ht="50.15" customHeight="1" x14ac:dyDescent="0.35">
      <c r="A25" s="153"/>
      <c r="B25" s="185">
        <v>1</v>
      </c>
      <c r="C25" s="193" t="s">
        <v>136</v>
      </c>
      <c r="D25" s="154"/>
      <c r="E25" s="156" t="s">
        <v>17</v>
      </c>
      <c r="F25" s="153"/>
      <c r="G25" s="151" t="str">
        <f>IF(E25 = "DA", "Prihvatljiv", IF(E25 = "NE", "Nije prihvatljiv i daljnje popunjavanje nije potrebno", ""))</f>
        <v/>
      </c>
      <c r="H25" s="155"/>
      <c r="I25" s="217"/>
      <c r="J25" s="157"/>
      <c r="K25" s="218"/>
      <c r="L25" s="153"/>
    </row>
    <row r="26" spans="1:12" s="158" customFormat="1" ht="50.15" customHeight="1" x14ac:dyDescent="0.35">
      <c r="A26" s="36"/>
      <c r="B26" s="184">
        <v>2</v>
      </c>
      <c r="C26" s="194" t="s">
        <v>137</v>
      </c>
      <c r="D26" s="128"/>
      <c r="E26" s="98" t="s">
        <v>17</v>
      </c>
      <c r="F26" s="36"/>
      <c r="G26" s="152" t="str">
        <f>IF(AND(E20="Brodovi morske plovidbe", E26="NE"), "Usklađen i daljnje popunjavanje nije potrebno", IF(E26="DA", "Nije usklađen i daljnje popunjavanje nije potrebno", IF(E26="NE", "Usklađen", "")))</f>
        <v/>
      </c>
      <c r="H26" s="149"/>
      <c r="I26" s="105" t="s">
        <v>17</v>
      </c>
      <c r="J26" s="18"/>
      <c r="K26" s="116"/>
      <c r="L26" s="55"/>
    </row>
    <row r="27" spans="1:12" s="158" customFormat="1" ht="50.15" customHeight="1" x14ac:dyDescent="0.35">
      <c r="A27" s="36"/>
      <c r="B27" s="184">
        <v>3</v>
      </c>
      <c r="C27" s="195" t="s">
        <v>138</v>
      </c>
      <c r="D27" s="128"/>
      <c r="E27" s="186" t="s">
        <v>17</v>
      </c>
      <c r="F27" s="36"/>
      <c r="G27" s="187" t="str">
        <f>IF(E27 = "DA", "Usklađen i daljnje popunjavanje nije potrebno", IF(E27 = "NE", "Potrebno dodatno odgovoriti na pitanje broj 4", ""))</f>
        <v/>
      </c>
      <c r="H27" s="148"/>
      <c r="I27" s="105" t="s">
        <v>17</v>
      </c>
      <c r="J27"/>
      <c r="K27" s="115"/>
      <c r="L27" s="36"/>
    </row>
    <row r="28" spans="1:12" s="158" customFormat="1" ht="14.5" x14ac:dyDescent="0.35">
      <c r="A28" s="36"/>
      <c r="B28" s="40"/>
      <c r="C28" s="41"/>
      <c r="D28" s="41"/>
      <c r="E28" s="20"/>
      <c r="F28" s="36"/>
      <c r="G28"/>
      <c r="H28"/>
      <c r="I28" s="41"/>
      <c r="J28"/>
      <c r="K28"/>
      <c r="L28" s="36"/>
    </row>
    <row r="29" spans="1:12" s="158" customFormat="1" ht="15.75" customHeight="1" x14ac:dyDescent="0.35">
      <c r="A29" s="36"/>
      <c r="B29" s="42"/>
      <c r="C29" s="42"/>
      <c r="D29" s="42"/>
      <c r="E29" s="20"/>
      <c r="F29" s="36"/>
      <c r="G29" s="43"/>
      <c r="H29" s="43"/>
      <c r="I29" s="42"/>
      <c r="J29"/>
      <c r="K29" s="36"/>
      <c r="L29" s="36"/>
    </row>
    <row r="30" spans="1:12" s="158" customFormat="1" ht="15.5" x14ac:dyDescent="0.35">
      <c r="A30" s="36"/>
      <c r="B30" s="112">
        <v>4</v>
      </c>
      <c r="C30" s="289" t="str">
        <f>IF(E20="Za prijevoz putnika","Jesu li izravne emisije jednake ili niže od 50 gCO2 ekvivalent po osobi-km (gCO2e/pkm)?",IF(E20="Za prijevoz tereta","Jesu li izravne emisije jednake ili niže od 28,3 gCO2 ekvivalent po osobi-km (gCO2e/pkm)?",IF(E20="Nije primjenjivo","Preskočiti pitanje","")))</f>
        <v/>
      </c>
      <c r="D30" s="130"/>
      <c r="E30" s="133" t="s">
        <v>17</v>
      </c>
      <c r="F30" s="36"/>
      <c r="G30" s="114" t="str">
        <f>IF(G27="Usklađen i daljnje popunjavanje nije potrebno","-",IF(E30="DA","Usklađen",IF(E30="NE","Nije usklađen","")))</f>
        <v/>
      </c>
      <c r="H30" s="120"/>
      <c r="I30" s="105" t="s">
        <v>17</v>
      </c>
      <c r="J30"/>
      <c r="K30" s="115"/>
      <c r="L30" s="36"/>
    </row>
    <row r="31" spans="1:12" s="158" customFormat="1" ht="15.5" x14ac:dyDescent="0.35">
      <c r="A31" s="36"/>
      <c r="B31" s="292"/>
      <c r="C31" s="294"/>
      <c r="D31" s="130"/>
      <c r="E31" s="150"/>
      <c r="F31" s="36"/>
      <c r="G31" s="120"/>
      <c r="H31" s="120"/>
      <c r="I31" s="127"/>
      <c r="J31"/>
      <c r="K31" s="120"/>
      <c r="L31" s="36"/>
    </row>
    <row r="32" spans="1:12" s="158" customFormat="1" ht="28" customHeight="1" x14ac:dyDescent="0.35">
      <c r="A32" s="36"/>
      <c r="B32" s="48"/>
      <c r="C32" s="200" t="str">
        <f>IF(E20="Za prijevoz putnika","Unesite točnu vrijednost emisije gCO2e/pkm",IF(E20="Za prijevoz tereta","Unesite točnu vrijednost emisije gCO2e/pkm", IF(E20="Odaberite","", IF(E20="Brodovi morske plovidbe",""))))</f>
        <v/>
      </c>
      <c r="D32" s="130"/>
      <c r="E32" s="133"/>
      <c r="F32" s="36"/>
      <c r="G32" s="120"/>
      <c r="H32" s="120"/>
      <c r="I32" s="129"/>
      <c r="J32"/>
      <c r="K32" s="120"/>
      <c r="L32" s="36"/>
    </row>
    <row r="33" spans="1:12" s="158" customFormat="1" ht="15" customHeight="1" x14ac:dyDescent="0.35">
      <c r="A33" s="36"/>
      <c r="B33" s="48"/>
      <c r="C33" s="49"/>
      <c r="D33" s="49"/>
      <c r="E33" s="47"/>
      <c r="F33" s="36"/>
      <c r="G33"/>
      <c r="H33"/>
      <c r="I33" s="49"/>
      <c r="J33"/>
      <c r="K33"/>
      <c r="L33" s="36"/>
    </row>
    <row r="34" spans="1:12" ht="30" customHeight="1" x14ac:dyDescent="0.35">
      <c r="B34" s="50"/>
      <c r="C34" s="179" t="s">
        <v>148</v>
      </c>
      <c r="D34" s="146"/>
      <c r="E34" s="51"/>
      <c r="F34" s="51"/>
      <c r="G34" s="52" t="str">
        <f>IF(OR(G26 = "Nije usklađen i daljnje popunjavanje nije potrebno", G30 = "Nije usklađen"), "Nije usklađen", IF(OR(G26 = "Usklađen i daljnje popunjavanje nije potrebno", G27 = "Usklađen i daljnje popunjavanje nije potrebno", G30 = "Usklađen"), "Usklađen", ""))</f>
        <v/>
      </c>
      <c r="H34" s="117"/>
      <c r="I34" s="146"/>
      <c r="J34" s="97"/>
      <c r="K34" s="97"/>
      <c r="L34" s="29"/>
    </row>
    <row r="35" spans="1:12" ht="14.5" x14ac:dyDescent="0.35">
      <c r="B35" s="53"/>
      <c r="C35" s="38"/>
      <c r="D35" s="38"/>
      <c r="G35" s="13"/>
      <c r="H35" s="13"/>
      <c r="I35" s="38"/>
    </row>
    <row r="36" spans="1:12" ht="14.5" x14ac:dyDescent="0.35">
      <c r="B36" s="53"/>
      <c r="C36" s="38"/>
      <c r="D36" s="38"/>
      <c r="G36" s="13"/>
      <c r="H36" s="13"/>
      <c r="I36" s="38"/>
    </row>
    <row r="37" spans="1:12" ht="14.5" x14ac:dyDescent="0.35">
      <c r="B37" s="53"/>
      <c r="C37" s="38"/>
      <c r="D37" s="38"/>
      <c r="G37" s="13"/>
      <c r="H37" s="13"/>
      <c r="I37" s="38"/>
    </row>
    <row r="38" spans="1:12" ht="14.5" x14ac:dyDescent="0.35">
      <c r="B38" s="53"/>
      <c r="C38" s="38"/>
      <c r="D38" s="38"/>
      <c r="G38" s="13"/>
      <c r="H38" s="13"/>
      <c r="I38" s="38"/>
    </row>
    <row r="39" spans="1:12" s="158" customFormat="1" ht="14.5" x14ac:dyDescent="0.35">
      <c r="A39" s="36"/>
      <c r="B39" s="36"/>
      <c r="C39" s="45"/>
      <c r="D39" s="54"/>
      <c r="E39" s="46"/>
      <c r="F39" s="36"/>
      <c r="G39"/>
      <c r="H39"/>
      <c r="I39" s="54"/>
      <c r="J39"/>
      <c r="K39"/>
      <c r="L39" s="36"/>
    </row>
    <row r="40" spans="1:12" ht="14.5" x14ac:dyDescent="0.35"/>
  </sheetData>
  <sheetProtection algorithmName="SHA-512" hashValue="tbIbqa36bvOK3/ZA1KVnl7Pyc/dK0wAQO6rW3GXwkdv7wzRlabeGthpderY4NrOb1Y7wFmXdqdy7Sy6JbYMUMQ==" saltValue="8N6g9jHt/sJ9hdyAlLovyA==" spinCount="100000" sheet="1" selectLockedCells="1"/>
  <conditionalFormatting sqref="C35:C38">
    <cfRule type="expression" dxfId="53" priority="56">
      <formula>#REF!="Projekt nije prihvatljiv"</formula>
    </cfRule>
    <cfRule type="containsText" dxfId="52" priority="61" operator="containsText" text="Projekt je prihvatljiv">
      <formula>NOT(ISERROR(SEARCH("Projekt je prihvatljiv",C35)))</formula>
    </cfRule>
    <cfRule type="containsText" dxfId="51" priority="60" operator="containsText" text="Projekt nije prihvatljiv">
      <formula>NOT(ISERROR(SEARCH("Projekt nije prihvatljiv",C35)))</formula>
    </cfRule>
    <cfRule type="containsText" dxfId="50" priority="59" operator="containsText" text="Projekt je prihvatljiv">
      <formula>NOT(ISERROR(SEARCH("Projekt je prihvatljiv",C35)))</formula>
    </cfRule>
    <cfRule type="containsText" dxfId="49" priority="58" operator="containsText" text="Projekt nije prihvatljiv">
      <formula>NOT(ISERROR(SEARCH("Projekt nije prihvatljiv",C35)))</formula>
    </cfRule>
    <cfRule type="expression" dxfId="48" priority="57">
      <formula>#REF!="Projekt je prihvatljiv - daljnje popunjavanje nije potrebno"</formula>
    </cfRule>
  </conditionalFormatting>
  <conditionalFormatting sqref="E20:E21">
    <cfRule type="cellIs" dxfId="47" priority="13" operator="equal">
      <formula>"(odaberite)"</formula>
    </cfRule>
    <cfRule type="expression" dxfId="46" priority="11">
      <formula>#REF!="povezano poduzeće"</formula>
    </cfRule>
    <cfRule type="expression" dxfId="45" priority="12">
      <formula>#REF!="obrtna sredstva"</formula>
    </cfRule>
  </conditionalFormatting>
  <conditionalFormatting sqref="E25:E31 E33">
    <cfRule type="cellIs" dxfId="44" priority="55" operator="equal">
      <formula>"(odaberite)"</formula>
    </cfRule>
  </conditionalFormatting>
  <conditionalFormatting sqref="E26:E31 E33">
    <cfRule type="expression" dxfId="43" priority="54">
      <formula>#REF!="obrtna sredstva"</formula>
    </cfRule>
  </conditionalFormatting>
  <conditionalFormatting sqref="E27:E31 E33">
    <cfRule type="expression" dxfId="42" priority="53">
      <formula>#REF!="povezano poduzeće"</formula>
    </cfRule>
  </conditionalFormatting>
  <conditionalFormatting sqref="E15:F19">
    <cfRule type="cellIs" dxfId="41" priority="10" operator="equal">
      <formula>"(odaberite)"</formula>
    </cfRule>
  </conditionalFormatting>
  <conditionalFormatting sqref="E34:F34">
    <cfRule type="cellIs" dxfId="40" priority="20" operator="equal">
      <formula>"(odaberite)"</formula>
    </cfRule>
    <cfRule type="expression" dxfId="39" priority="18">
      <formula>#REF!="povezano poduzeće"</formula>
    </cfRule>
    <cfRule type="expression" dxfId="38" priority="19">
      <formula>#REF!="obrtna sredstva"</formula>
    </cfRule>
  </conditionalFormatting>
  <conditionalFormatting sqref="G25:H25">
    <cfRule type="containsText" dxfId="37" priority="34" operator="containsText" text="Prihvatljiv">
      <formula>NOT(ISERROR(SEARCH("Prihvatljiv",G25)))</formula>
    </cfRule>
    <cfRule type="containsText" dxfId="36" priority="35" operator="containsText" text="Nije prihvatljiv i daljnje popunjavanje nije potrebno">
      <formula>NOT(ISERROR(SEARCH("Nije prihvatljiv i daljnje popunjavanje nije potrebno",G25)))</formula>
    </cfRule>
  </conditionalFormatting>
  <conditionalFormatting sqref="G25:H27">
    <cfRule type="containsText" dxfId="35" priority="33" operator="containsText" text="Nije prihvatljiv i daljnje popunjavanje nije potrebno">
      <formula>NOT(ISERROR(SEARCH("Nije prihvatljiv i daljnje popunjavanje nije potrebno",G25)))</formula>
    </cfRule>
    <cfRule type="containsText" dxfId="34" priority="32" operator="containsText" text="Prihvatljiv">
      <formula>NOT(ISERROR(SEARCH("Prihvatljiv",G25)))</formula>
    </cfRule>
    <cfRule type="containsText" dxfId="33" priority="31" operator="containsText" text="Nije prihvatljiv">
      <formula>NOT(ISERROR(SEARCH("Nije prihvatljiv",G25)))</formula>
    </cfRule>
    <cfRule type="containsText" dxfId="32" priority="40" operator="containsText" text="Projekt je prihvatljiv">
      <formula>NOT(ISERROR(SEARCH("Projekt je prihvatljiv",G25)))</formula>
    </cfRule>
    <cfRule type="containsText" dxfId="31" priority="36" operator="containsText" text="Dodatno odgovoriti na pitanja 4) - 9) - ovisno o kategoriji vozila">
      <formula>NOT(ISERROR(SEARCH("Dodatno odgovoriti na pitanja 4) - 9) - ovisno o kategoriji vozila",G25)))</formula>
    </cfRule>
    <cfRule type="containsText" dxfId="30" priority="37" operator="containsText" text="Projekt nije prihvatljiv">
      <formula>NOT(ISERROR(SEARCH("Projekt nije prihvatljiv",G25)))</formula>
    </cfRule>
    <cfRule type="containsText" dxfId="29" priority="38" operator="containsText" text="Projekt je prihvatljiv">
      <formula>NOT(ISERROR(SEARCH("Projekt je prihvatljiv",G25)))</formula>
    </cfRule>
    <cfRule type="containsText" dxfId="28" priority="29" operator="containsText" text="Potrebno dodatno odgovoriti na pitanje broj 4">
      <formula>NOT(ISERROR(SEARCH("Potrebno dodatno odgovoriti na pitanje broj 4",G25)))</formula>
    </cfRule>
    <cfRule type="containsText" dxfId="27" priority="30" operator="containsText" text="Usklađen i daljnje popunjavanje nije potrebno">
      <formula>NOT(ISERROR(SEARCH("Usklađen i daljnje popunjavanje nije potrebno",G25)))</formula>
    </cfRule>
    <cfRule type="containsText" dxfId="26" priority="39" operator="containsText" text="Projekt nije prihvatljiv">
      <formula>NOT(ISERROR(SEARCH("Projekt nije prihvatljiv",G25)))</formula>
    </cfRule>
  </conditionalFormatting>
  <conditionalFormatting sqref="G26:H26">
    <cfRule type="containsText" dxfId="25" priority="17" operator="containsText" text="Usklađen">
      <formula>NOT(ISERROR(SEARCH("Usklađen",G26)))</formula>
    </cfRule>
    <cfRule type="containsText" dxfId="24" priority="16" operator="containsText" text="Nije usklađen">
      <formula>NOT(ISERROR(SEARCH("Nije usklađen",G26)))</formula>
    </cfRule>
  </conditionalFormatting>
  <conditionalFormatting sqref="G30:H31">
    <cfRule type="expression" dxfId="23" priority="44">
      <formula>#REF!="Projekt je usklađen, daljnje popunjavanje nije potrebno"</formula>
    </cfRule>
    <cfRule type="expression" dxfId="22" priority="48">
      <formula>#REF!="Projekt je prihvatljiv - daljnje popunjavanje nije potrebno"</formula>
    </cfRule>
    <cfRule type="containsText" dxfId="21" priority="51" operator="containsText" text="Projekt nije prihvatljiv">
      <formula>NOT(ISERROR(SEARCH("Projekt nije prihvatljiv",G30)))</formula>
    </cfRule>
    <cfRule type="containsText" dxfId="20" priority="52" operator="containsText" text="Projekt je prihvatljiv">
      <formula>NOT(ISERROR(SEARCH("Projekt je prihvatljiv",G30)))</formula>
    </cfRule>
    <cfRule type="expression" dxfId="19" priority="45">
      <formula>"IF(N25)=""Projekt je usklađen, daljnje popunjavanje nije potrebno"""</formula>
    </cfRule>
  </conditionalFormatting>
  <conditionalFormatting sqref="G30:H32">
    <cfRule type="containsText" dxfId="18" priority="2" operator="containsText" text="Usklađen">
      <formula>NOT(ISERROR(SEARCH("Usklađen",G30)))</formula>
    </cfRule>
    <cfRule type="containsText" dxfId="17" priority="3" operator="containsText" text="Provjeriti iduće pitanje">
      <formula>NOT(ISERROR(SEARCH("Provjeriti iduće pitanje",G30)))</formula>
    </cfRule>
    <cfRule type="containsText" dxfId="16" priority="4" operator="containsText" text="Projekt nije usklađen, ali potencijalno prihvatljiv">
      <formula>NOT(ISERROR(SEARCH("Projekt nije usklađen, ali potencijalno prihvatljiv",G30)))</formula>
    </cfRule>
    <cfRule type="containsText" dxfId="15" priority="5" operator="containsText" text="Projekt je usklađen">
      <formula>NOT(ISERROR(SEARCH("Projekt je usklađen",G30)))</formula>
    </cfRule>
    <cfRule type="containsText" dxfId="14" priority="8" operator="containsText" text="Projekt nije prihvatljiv">
      <formula>NOT(ISERROR(SEARCH("Projekt nije prihvatljiv",G30)))</formula>
    </cfRule>
    <cfRule type="containsText" dxfId="13" priority="9" operator="containsText" text="Projekt je prihvatljiv">
      <formula>NOT(ISERROR(SEARCH("Projekt je prihvatljiv",G30)))</formula>
    </cfRule>
    <cfRule type="containsText" dxfId="12" priority="1" operator="containsText" text="Nije usklađen">
      <formula>NOT(ISERROR(SEARCH("Nije usklađen",G30)))</formula>
    </cfRule>
  </conditionalFormatting>
  <conditionalFormatting sqref="G32:H32">
    <cfRule type="containsText" dxfId="11" priority="7" operator="containsText" text="Projekt je prihvatljiv">
      <formula>NOT(ISERROR(SEARCH("Projekt je prihvatljiv",G32)))</formula>
    </cfRule>
    <cfRule type="containsText" dxfId="10" priority="6" operator="containsText" text="Projekt nije prihvatljiv">
      <formula>NOT(ISERROR(SEARCH("Projekt nije prihvatljiv",G32)))</formula>
    </cfRule>
  </conditionalFormatting>
  <conditionalFormatting sqref="I25:I27">
    <cfRule type="cellIs" dxfId="9" priority="15" operator="equal">
      <formula>"(odaberite)"</formula>
    </cfRule>
  </conditionalFormatting>
  <conditionalFormatting sqref="I30:I31">
    <cfRule type="cellIs" dxfId="8" priority="14" operator="equal">
      <formula>"(odaberite)"</formula>
    </cfRule>
  </conditionalFormatting>
  <conditionalFormatting sqref="L34">
    <cfRule type="containsText" dxfId="7" priority="24" operator="containsText" text="Preskočiti e2) - e4) i odgovoriti na pitanje f)">
      <formula>NOT(ISERROR(SEARCH("Preskočiti e2) - e4) i odgovoriti na pitanje f)",L34)))</formula>
    </cfRule>
    <cfRule type="containsText" dxfId="6" priority="23" operator="containsText" text="Potrebno dodatno odgovoriti na pitanja f1) - f3)">
      <formula>NOT(ISERROR(SEARCH("Potrebno dodatno odgovoriti na pitanja f1) - f3)",L34)))</formula>
    </cfRule>
    <cfRule type="containsText" dxfId="5" priority="28" operator="containsText" text="Projekt je prihvatljiv">
      <formula>NOT(ISERROR(SEARCH("Projekt je prihvatljiv",L34)))</formula>
    </cfRule>
    <cfRule type="containsText" dxfId="4" priority="21" operator="containsText" text="Provjeriti dodatno e4">
      <formula>NOT(ISERROR(SEARCH("Provjeriti dodatno e4",L34)))</formula>
    </cfRule>
    <cfRule type="containsText" dxfId="3" priority="22" operator="containsText" text="Provjeriti dodatno e3">
      <formula>NOT(ISERROR(SEARCH("Provjeriti dodatno e3",L34)))</formula>
    </cfRule>
    <cfRule type="containsText" dxfId="2" priority="27" operator="containsText" text="Projekt nije prihvatljiv">
      <formula>NOT(ISERROR(SEARCH("Projekt nije prihvatljiv",L34)))</formula>
    </cfRule>
    <cfRule type="containsText" dxfId="1" priority="26" operator="containsText" text="Dodatno odgovoriti na e1.1) pitanje">
      <formula>NOT(ISERROR(SEARCH("Dodatno odgovoriti na e1.1) pitanje",L34)))</formula>
    </cfRule>
    <cfRule type="containsText" dxfId="0" priority="25" operator="containsText" text="Odgovoriti dodatno na e1), e2), e3) i e4)">
      <formula>NOT(ISERROR(SEARCH("Odgovoriti dodatno na e1), e2), e3) i e4)",L34)))</formula>
    </cfRule>
  </conditionalFormatting>
  <dataValidations count="1">
    <dataValidation errorStyle="information" allowBlank="1" showInputMessage="1" showErrorMessage="1" errorTitle="Provjera prihvatljivosti" error="Potrebno je precizno naznačiti gdje se u dokumentu nalazi navedeni dokaz (npr. broj stranice, podnaslov ili tablica). Nepotpune ili općenite reference neće se uzeti u obzir kao valjani dokaz" sqref="L34" xr:uid="{3450059D-8DCE-40E2-A119-7BDE688B10DD}"/>
  </dataValidations>
  <pageMargins left="0.23622047244094491" right="0.23622047244094491" top="0.55118110236220474" bottom="0.55118110236220474" header="0.31496062992125984" footer="0.31496062992125984"/>
  <pageSetup paperSize="9" scale="6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E8F39406-213D-4ABB-802E-7BEEE4F7BDE3}">
          <x14:formula1>
            <xm:f>Sheet1!$A$6:$A$9</xm:f>
          </x14:formula1>
          <xm:sqref>E20</xm:sqref>
        </x14:dataValidation>
        <x14:dataValidation type="list" allowBlank="1" showInputMessage="1" showErrorMessage="1" xr:uid="{61DD792C-68D6-43BB-BC7F-037309E952AC}">
          <x14:formula1>
            <xm:f>Sheet3!$E$51:$E$53</xm:f>
          </x14:formula1>
          <xm:sqref>I30:I31</xm:sqref>
        </x14:dataValidation>
        <x14:dataValidation type="list" allowBlank="1" showInputMessage="1" showErrorMessage="1" xr:uid="{BC9D8B5D-113A-4DBF-A56F-FBD9FAD3853A}">
          <x14:formula1>
            <xm:f>Sheet3!$E$11:$E$13</xm:f>
          </x14:formula1>
          <xm:sqref>I26:I27</xm:sqref>
        </x14:dataValidation>
        <x14:dataValidation type="list" allowBlank="1" showInputMessage="1" showErrorMessage="1" xr:uid="{330A4D3D-CACC-412F-B1F5-AA3EDBC6ED79}">
          <x14:formula1>
            <xm:f>Sheet2!$A$1:$A$3</xm:f>
          </x14:formula1>
          <xm:sqref>E25:E27 E30:E31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41370-5D08-434A-819A-C3A7F97DF929}">
  <dimension ref="A1:X60"/>
  <sheetViews>
    <sheetView topLeftCell="A29" workbookViewId="0">
      <selection activeCell="E44" sqref="E44"/>
    </sheetView>
  </sheetViews>
  <sheetFormatPr defaultRowHeight="14.5" x14ac:dyDescent="0.35"/>
  <sheetData>
    <row r="1" spans="1:24" x14ac:dyDescent="0.35">
      <c r="A1" t="s">
        <v>17</v>
      </c>
      <c r="E1" t="s">
        <v>17</v>
      </c>
      <c r="I1" t="s">
        <v>17</v>
      </c>
      <c r="M1" t="s">
        <v>17</v>
      </c>
      <c r="R1" t="s">
        <v>17</v>
      </c>
      <c r="X1" t="s">
        <v>17</v>
      </c>
    </row>
    <row r="2" spans="1:24" x14ac:dyDescent="0.35">
      <c r="A2" t="s">
        <v>78</v>
      </c>
      <c r="E2" s="124" t="s">
        <v>79</v>
      </c>
      <c r="I2" t="s">
        <v>78</v>
      </c>
      <c r="M2" t="s">
        <v>83</v>
      </c>
      <c r="R2" t="s">
        <v>83</v>
      </c>
      <c r="X2" t="s">
        <v>87</v>
      </c>
    </row>
    <row r="3" spans="1:24" x14ac:dyDescent="0.35">
      <c r="A3" t="s">
        <v>73</v>
      </c>
      <c r="E3" t="s">
        <v>80</v>
      </c>
      <c r="I3" t="s">
        <v>80</v>
      </c>
      <c r="M3" t="s">
        <v>84</v>
      </c>
      <c r="R3" t="s">
        <v>85</v>
      </c>
      <c r="X3" t="s">
        <v>86</v>
      </c>
    </row>
    <row r="4" spans="1:24" x14ac:dyDescent="0.35">
      <c r="A4" t="s">
        <v>74</v>
      </c>
      <c r="E4" t="s">
        <v>81</v>
      </c>
      <c r="I4" t="s">
        <v>81</v>
      </c>
      <c r="X4" t="s">
        <v>75</v>
      </c>
    </row>
    <row r="5" spans="1:24" x14ac:dyDescent="0.35">
      <c r="A5" t="s">
        <v>75</v>
      </c>
      <c r="E5" t="s">
        <v>76</v>
      </c>
      <c r="I5" t="s">
        <v>82</v>
      </c>
      <c r="X5" t="s">
        <v>77</v>
      </c>
    </row>
    <row r="6" spans="1:24" x14ac:dyDescent="0.35">
      <c r="A6" t="s">
        <v>76</v>
      </c>
      <c r="E6" t="s">
        <v>77</v>
      </c>
      <c r="I6" t="s">
        <v>76</v>
      </c>
    </row>
    <row r="7" spans="1:24" x14ac:dyDescent="0.35">
      <c r="A7" t="s">
        <v>77</v>
      </c>
      <c r="I7" t="s">
        <v>77</v>
      </c>
    </row>
    <row r="11" spans="1:24" x14ac:dyDescent="0.35">
      <c r="A11" t="s">
        <v>17</v>
      </c>
      <c r="E11" t="s">
        <v>17</v>
      </c>
      <c r="L11" t="s">
        <v>17</v>
      </c>
    </row>
    <row r="12" spans="1:24" x14ac:dyDescent="0.35">
      <c r="A12" t="s">
        <v>89</v>
      </c>
      <c r="E12" t="s">
        <v>91</v>
      </c>
      <c r="L12" t="s">
        <v>91</v>
      </c>
    </row>
    <row r="13" spans="1:24" x14ac:dyDescent="0.35">
      <c r="A13" t="s">
        <v>88</v>
      </c>
      <c r="E13" t="s">
        <v>90</v>
      </c>
      <c r="L13" t="s">
        <v>90</v>
      </c>
    </row>
    <row r="14" spans="1:24" x14ac:dyDescent="0.35">
      <c r="L14" t="s">
        <v>92</v>
      </c>
    </row>
    <row r="16" spans="1:24" x14ac:dyDescent="0.35">
      <c r="A16" t="s">
        <v>17</v>
      </c>
    </row>
    <row r="17" spans="1:1" x14ac:dyDescent="0.35">
      <c r="A17" t="s">
        <v>91</v>
      </c>
    </row>
    <row r="18" spans="1:1" x14ac:dyDescent="0.35">
      <c r="A18" t="s">
        <v>90</v>
      </c>
    </row>
    <row r="19" spans="1:1" x14ac:dyDescent="0.35">
      <c r="A19" t="s">
        <v>92</v>
      </c>
    </row>
    <row r="22" spans="1:1" x14ac:dyDescent="0.35">
      <c r="A22" t="s">
        <v>17</v>
      </c>
    </row>
    <row r="23" spans="1:1" x14ac:dyDescent="0.35">
      <c r="A23" t="s">
        <v>60</v>
      </c>
    </row>
    <row r="24" spans="1:1" x14ac:dyDescent="0.35">
      <c r="A24" t="s">
        <v>61</v>
      </c>
    </row>
    <row r="27" spans="1:1" x14ac:dyDescent="0.35">
      <c r="A27" t="s">
        <v>17</v>
      </c>
    </row>
    <row r="28" spans="1:1" x14ac:dyDescent="0.35">
      <c r="A28" t="s">
        <v>62</v>
      </c>
    </row>
    <row r="29" spans="1:1" x14ac:dyDescent="0.35">
      <c r="A29" t="s">
        <v>93</v>
      </c>
    </row>
    <row r="32" spans="1:1" x14ac:dyDescent="0.35">
      <c r="A32" t="s">
        <v>17</v>
      </c>
    </row>
    <row r="33" spans="1:5" x14ac:dyDescent="0.35">
      <c r="A33" t="s">
        <v>78</v>
      </c>
    </row>
    <row r="34" spans="1:5" x14ac:dyDescent="0.35">
      <c r="A34" t="s">
        <v>80</v>
      </c>
    </row>
    <row r="35" spans="1:5" x14ac:dyDescent="0.35">
      <c r="A35" t="s">
        <v>81</v>
      </c>
    </row>
    <row r="36" spans="1:5" x14ac:dyDescent="0.35">
      <c r="A36" t="s">
        <v>76</v>
      </c>
    </row>
    <row r="37" spans="1:5" x14ac:dyDescent="0.35">
      <c r="A37" t="s">
        <v>77</v>
      </c>
    </row>
    <row r="40" spans="1:5" x14ac:dyDescent="0.35">
      <c r="A40" t="s">
        <v>17</v>
      </c>
      <c r="E40" t="s">
        <v>17</v>
      </c>
    </row>
    <row r="41" spans="1:5" x14ac:dyDescent="0.35">
      <c r="A41" t="s">
        <v>57</v>
      </c>
      <c r="E41" t="s">
        <v>91</v>
      </c>
    </row>
    <row r="42" spans="1:5" x14ac:dyDescent="0.35">
      <c r="A42" t="s">
        <v>97</v>
      </c>
      <c r="E42" t="s">
        <v>92</v>
      </c>
    </row>
    <row r="43" spans="1:5" x14ac:dyDescent="0.35">
      <c r="A43" t="s">
        <v>59</v>
      </c>
      <c r="E43" t="s">
        <v>124</v>
      </c>
    </row>
    <row r="46" spans="1:5" x14ac:dyDescent="0.35">
      <c r="A46" t="s">
        <v>17</v>
      </c>
      <c r="E46" t="s">
        <v>17</v>
      </c>
    </row>
    <row r="47" spans="1:5" x14ac:dyDescent="0.35">
      <c r="A47" t="s">
        <v>53</v>
      </c>
      <c r="E47" t="s">
        <v>92</v>
      </c>
    </row>
    <row r="48" spans="1:5" x14ac:dyDescent="0.35">
      <c r="A48" t="s">
        <v>54</v>
      </c>
      <c r="E48" t="s">
        <v>122</v>
      </c>
    </row>
    <row r="51" spans="1:5" x14ac:dyDescent="0.35">
      <c r="A51" t="s">
        <v>17</v>
      </c>
      <c r="E51" t="s">
        <v>17</v>
      </c>
    </row>
    <row r="52" spans="1:5" x14ac:dyDescent="0.35">
      <c r="A52" t="s">
        <v>56</v>
      </c>
      <c r="E52" t="s">
        <v>98</v>
      </c>
    </row>
    <row r="53" spans="1:5" x14ac:dyDescent="0.35">
      <c r="A53" t="s">
        <v>49</v>
      </c>
      <c r="E53" t="s">
        <v>123</v>
      </c>
    </row>
    <row r="56" spans="1:5" x14ac:dyDescent="0.35">
      <c r="A56" t="s">
        <v>113</v>
      </c>
    </row>
    <row r="57" spans="1:5" x14ac:dyDescent="0.35">
      <c r="A57" t="s">
        <v>65</v>
      </c>
    </row>
    <row r="58" spans="1:5" x14ac:dyDescent="0.35">
      <c r="A58" t="s">
        <v>66</v>
      </c>
    </row>
    <row r="59" spans="1:5" x14ac:dyDescent="0.35">
      <c r="A59" t="s">
        <v>50</v>
      </c>
    </row>
    <row r="60" spans="1:5" x14ac:dyDescent="0.35">
      <c r="A60" t="s">
        <v>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15D58-40DB-443D-8E30-0C1B1C319EC3}">
  <dimension ref="A1:D65"/>
  <sheetViews>
    <sheetView workbookViewId="0">
      <selection activeCell="A6" sqref="A6:A9"/>
    </sheetView>
  </sheetViews>
  <sheetFormatPr defaultRowHeight="14.5" x14ac:dyDescent="0.35"/>
  <cols>
    <col min="1" max="1" width="31" bestFit="1" customWidth="1"/>
    <col min="2" max="4" width="9.7265625" bestFit="1" customWidth="1"/>
  </cols>
  <sheetData>
    <row r="1" spans="1:1" x14ac:dyDescent="0.35">
      <c r="A1" t="s">
        <v>17</v>
      </c>
    </row>
    <row r="2" spans="1:1" x14ac:dyDescent="0.35">
      <c r="A2" t="s">
        <v>53</v>
      </c>
    </row>
    <row r="3" spans="1:1" x14ac:dyDescent="0.35">
      <c r="A3" t="s">
        <v>54</v>
      </c>
    </row>
    <row r="4" spans="1:1" x14ac:dyDescent="0.35">
      <c r="A4" t="s">
        <v>55</v>
      </c>
    </row>
    <row r="6" spans="1:1" x14ac:dyDescent="0.35">
      <c r="A6" t="s">
        <v>17</v>
      </c>
    </row>
    <row r="7" spans="1:1" x14ac:dyDescent="0.35">
      <c r="A7" t="s">
        <v>56</v>
      </c>
    </row>
    <row r="8" spans="1:1" ht="15" customHeight="1" x14ac:dyDescent="0.35">
      <c r="A8" t="s">
        <v>49</v>
      </c>
    </row>
    <row r="9" spans="1:1" ht="15" customHeight="1" x14ac:dyDescent="0.35">
      <c r="A9" t="s">
        <v>175</v>
      </c>
    </row>
    <row r="10" spans="1:1" x14ac:dyDescent="0.35">
      <c r="A10" t="s">
        <v>55</v>
      </c>
    </row>
    <row r="12" spans="1:1" x14ac:dyDescent="0.35">
      <c r="A12" t="s">
        <v>17</v>
      </c>
    </row>
    <row r="13" spans="1:1" ht="15" customHeight="1" x14ac:dyDescent="0.35">
      <c r="A13" t="s">
        <v>57</v>
      </c>
    </row>
    <row r="14" spans="1:1" x14ac:dyDescent="0.35">
      <c r="A14" t="s">
        <v>58</v>
      </c>
    </row>
    <row r="15" spans="1:1" x14ac:dyDescent="0.35">
      <c r="A15" t="s">
        <v>59</v>
      </c>
    </row>
    <row r="16" spans="1:1" x14ac:dyDescent="0.35">
      <c r="A16" t="s">
        <v>55</v>
      </c>
    </row>
    <row r="18" spans="1:1" x14ac:dyDescent="0.35">
      <c r="A18" t="s">
        <v>17</v>
      </c>
    </row>
    <row r="19" spans="1:1" x14ac:dyDescent="0.35">
      <c r="A19" t="s">
        <v>60</v>
      </c>
    </row>
    <row r="20" spans="1:1" x14ac:dyDescent="0.35">
      <c r="A20" t="s">
        <v>61</v>
      </c>
    </row>
    <row r="21" spans="1:1" x14ac:dyDescent="0.35">
      <c r="A21" t="s">
        <v>55</v>
      </c>
    </row>
    <row r="23" spans="1:1" x14ac:dyDescent="0.35">
      <c r="A23" t="s">
        <v>17</v>
      </c>
    </row>
    <row r="24" spans="1:1" x14ac:dyDescent="0.35">
      <c r="A24" t="s">
        <v>62</v>
      </c>
    </row>
    <row r="25" spans="1:1" x14ac:dyDescent="0.35">
      <c r="A25" t="s">
        <v>51</v>
      </c>
    </row>
    <row r="26" spans="1:1" x14ac:dyDescent="0.35">
      <c r="A26" t="s">
        <v>55</v>
      </c>
    </row>
    <row r="28" spans="1:1" x14ac:dyDescent="0.35">
      <c r="A28" t="s">
        <v>17</v>
      </c>
    </row>
    <row r="29" spans="1:1" x14ac:dyDescent="0.35">
      <c r="A29" t="s">
        <v>2</v>
      </c>
    </row>
    <row r="30" spans="1:1" x14ac:dyDescent="0.35">
      <c r="A30" t="s">
        <v>22</v>
      </c>
    </row>
    <row r="31" spans="1:1" x14ac:dyDescent="0.35">
      <c r="A31" t="s">
        <v>55</v>
      </c>
    </row>
    <row r="33" spans="1:4" ht="65" x14ac:dyDescent="0.35">
      <c r="A33" s="14" t="s">
        <v>23</v>
      </c>
      <c r="B33" s="14" t="s">
        <v>24</v>
      </c>
      <c r="C33" s="14" t="s">
        <v>25</v>
      </c>
      <c r="D33" s="14" t="s">
        <v>26</v>
      </c>
    </row>
    <row r="34" spans="1:4" x14ac:dyDescent="0.35">
      <c r="A34" t="s">
        <v>17</v>
      </c>
      <c r="B34" t="s">
        <v>17</v>
      </c>
      <c r="C34" t="s">
        <v>17</v>
      </c>
      <c r="D34" t="s">
        <v>17</v>
      </c>
    </row>
    <row r="35" spans="1:4" x14ac:dyDescent="0.35">
      <c r="A35" s="28" t="s">
        <v>27</v>
      </c>
      <c r="B35" s="28">
        <v>4</v>
      </c>
      <c r="C35" s="25" t="s">
        <v>28</v>
      </c>
      <c r="D35" s="25" t="s">
        <v>29</v>
      </c>
    </row>
    <row r="36" spans="1:4" x14ac:dyDescent="0.35">
      <c r="A36" s="28" t="s">
        <v>34</v>
      </c>
      <c r="B36" s="28">
        <v>5</v>
      </c>
      <c r="C36" s="25" t="s">
        <v>30</v>
      </c>
      <c r="D36" s="25" t="s">
        <v>31</v>
      </c>
    </row>
    <row r="37" spans="1:4" x14ac:dyDescent="0.35">
      <c r="A37" s="28" t="s">
        <v>39</v>
      </c>
      <c r="B37" s="28">
        <v>9</v>
      </c>
      <c r="C37" s="25" t="s">
        <v>32</v>
      </c>
      <c r="D37" s="25" t="s">
        <v>33</v>
      </c>
    </row>
    <row r="38" spans="1:4" x14ac:dyDescent="0.35">
      <c r="A38" s="28" t="s">
        <v>44</v>
      </c>
      <c r="B38" s="28">
        <v>10</v>
      </c>
      <c r="C38" s="25" t="s">
        <v>35</v>
      </c>
      <c r="D38" s="25" t="s">
        <v>36</v>
      </c>
    </row>
    <row r="39" spans="1:4" x14ac:dyDescent="0.35">
      <c r="C39" s="25" t="s">
        <v>37</v>
      </c>
      <c r="D39" s="25" t="s">
        <v>38</v>
      </c>
    </row>
    <row r="40" spans="1:4" x14ac:dyDescent="0.35">
      <c r="C40" s="25" t="s">
        <v>40</v>
      </c>
      <c r="D40" s="25" t="s">
        <v>41</v>
      </c>
    </row>
    <row r="41" spans="1:4" x14ac:dyDescent="0.35">
      <c r="C41" s="25" t="s">
        <v>42</v>
      </c>
      <c r="D41" s="25" t="s">
        <v>43</v>
      </c>
    </row>
    <row r="42" spans="1:4" x14ac:dyDescent="0.35">
      <c r="C42" s="25" t="s">
        <v>45</v>
      </c>
      <c r="D42" s="25" t="s">
        <v>46</v>
      </c>
    </row>
    <row r="43" spans="1:4" x14ac:dyDescent="0.35">
      <c r="C43" s="25" t="s">
        <v>47</v>
      </c>
      <c r="D43" s="25" t="s">
        <v>48</v>
      </c>
    </row>
    <row r="46" spans="1:4" ht="15" thickBot="1" x14ac:dyDescent="0.4"/>
    <row r="47" spans="1:4" ht="21" x14ac:dyDescent="0.35">
      <c r="A47" s="306" t="s">
        <v>23</v>
      </c>
      <c r="B47" s="308" t="s">
        <v>24</v>
      </c>
      <c r="C47" s="308" t="s">
        <v>52</v>
      </c>
      <c r="D47" s="30" t="s">
        <v>63</v>
      </c>
    </row>
    <row r="48" spans="1:4" ht="15" thickBot="1" x14ac:dyDescent="0.4">
      <c r="A48" s="307"/>
      <c r="B48" s="309"/>
      <c r="C48" s="309"/>
      <c r="D48" s="31" t="s">
        <v>64</v>
      </c>
    </row>
    <row r="49" spans="1:4" ht="15" thickBot="1" x14ac:dyDescent="0.4">
      <c r="A49" s="302" t="s">
        <v>27</v>
      </c>
      <c r="B49" s="304">
        <v>4</v>
      </c>
      <c r="C49" s="32" t="s">
        <v>28</v>
      </c>
      <c r="D49" s="32" t="s">
        <v>29</v>
      </c>
    </row>
    <row r="50" spans="1:4" ht="15" thickBot="1" x14ac:dyDescent="0.4">
      <c r="A50" s="310"/>
      <c r="B50" s="311"/>
      <c r="C50" s="32" t="s">
        <v>30</v>
      </c>
      <c r="D50" s="32" t="s">
        <v>31</v>
      </c>
    </row>
    <row r="51" spans="1:4" ht="15" thickBot="1" x14ac:dyDescent="0.4">
      <c r="A51" s="303"/>
      <c r="B51" s="305"/>
      <c r="C51" s="32" t="s">
        <v>32</v>
      </c>
      <c r="D51" s="32" t="s">
        <v>33</v>
      </c>
    </row>
    <row r="52" spans="1:4" ht="15" thickBot="1" x14ac:dyDescent="0.4">
      <c r="A52" s="302" t="s">
        <v>34</v>
      </c>
      <c r="B52" s="304">
        <v>5</v>
      </c>
      <c r="C52" s="32" t="s">
        <v>35</v>
      </c>
      <c r="D52" s="32" t="s">
        <v>36</v>
      </c>
    </row>
    <row r="53" spans="1:4" ht="15" thickBot="1" x14ac:dyDescent="0.4">
      <c r="A53" s="303"/>
      <c r="B53" s="305"/>
      <c r="C53" s="32" t="s">
        <v>37</v>
      </c>
      <c r="D53" s="32" t="s">
        <v>38</v>
      </c>
    </row>
    <row r="54" spans="1:4" ht="15" thickBot="1" x14ac:dyDescent="0.4">
      <c r="A54" s="302" t="s">
        <v>39</v>
      </c>
      <c r="B54" s="304">
        <v>9</v>
      </c>
      <c r="C54" s="32" t="s">
        <v>40</v>
      </c>
      <c r="D54" s="32" t="s">
        <v>41</v>
      </c>
    </row>
    <row r="55" spans="1:4" ht="15" thickBot="1" x14ac:dyDescent="0.4">
      <c r="A55" s="303"/>
      <c r="B55" s="305"/>
      <c r="C55" s="32" t="s">
        <v>42</v>
      </c>
      <c r="D55" s="32" t="s">
        <v>43</v>
      </c>
    </row>
    <row r="56" spans="1:4" ht="15" thickBot="1" x14ac:dyDescent="0.4">
      <c r="A56" s="302" t="s">
        <v>44</v>
      </c>
      <c r="B56" s="304">
        <v>10</v>
      </c>
      <c r="C56" s="32" t="s">
        <v>45</v>
      </c>
      <c r="D56" s="32" t="s">
        <v>46</v>
      </c>
    </row>
    <row r="57" spans="1:4" ht="15" thickBot="1" x14ac:dyDescent="0.4">
      <c r="A57" s="303"/>
      <c r="B57" s="305"/>
      <c r="C57" s="32" t="s">
        <v>47</v>
      </c>
      <c r="D57" s="32" t="s">
        <v>48</v>
      </c>
    </row>
    <row r="61" spans="1:4" x14ac:dyDescent="0.35">
      <c r="A61" t="s">
        <v>17</v>
      </c>
    </row>
    <row r="62" spans="1:4" x14ac:dyDescent="0.35">
      <c r="A62" t="s">
        <v>65</v>
      </c>
    </row>
    <row r="63" spans="1:4" x14ac:dyDescent="0.35">
      <c r="A63" t="s">
        <v>66</v>
      </c>
    </row>
    <row r="64" spans="1:4" x14ac:dyDescent="0.35">
      <c r="A64" t="s">
        <v>50</v>
      </c>
    </row>
    <row r="65" spans="1:1" x14ac:dyDescent="0.35">
      <c r="A65" t="s">
        <v>55</v>
      </c>
    </row>
  </sheetData>
  <mergeCells count="11">
    <mergeCell ref="C47:C48"/>
    <mergeCell ref="A49:A51"/>
    <mergeCell ref="B49:B51"/>
    <mergeCell ref="A52:A53"/>
    <mergeCell ref="B52:B53"/>
    <mergeCell ref="A54:A55"/>
    <mergeCell ref="B54:B55"/>
    <mergeCell ref="A56:A57"/>
    <mergeCell ref="B56:B57"/>
    <mergeCell ref="A47:A48"/>
    <mergeCell ref="B47:B4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2C077-46CE-4F85-A789-F7392E6313A7}">
  <dimension ref="A1:A23"/>
  <sheetViews>
    <sheetView workbookViewId="0">
      <selection activeCell="A23" sqref="A23"/>
    </sheetView>
  </sheetViews>
  <sheetFormatPr defaultRowHeight="14.5" x14ac:dyDescent="0.35"/>
  <cols>
    <col min="1" max="1" width="26.54296875" customWidth="1"/>
  </cols>
  <sheetData>
    <row r="1" spans="1:1" x14ac:dyDescent="0.35">
      <c r="A1" s="15" t="s">
        <v>17</v>
      </c>
    </row>
    <row r="2" spans="1:1" x14ac:dyDescent="0.35">
      <c r="A2" s="15" t="s">
        <v>2</v>
      </c>
    </row>
    <row r="3" spans="1:1" x14ac:dyDescent="0.35">
      <c r="A3" s="15" t="s">
        <v>22</v>
      </c>
    </row>
    <row r="4" spans="1:1" x14ac:dyDescent="0.35">
      <c r="A4" s="17" t="s">
        <v>55</v>
      </c>
    </row>
    <row r="7" spans="1:1" x14ac:dyDescent="0.35">
      <c r="A7" s="15" t="s">
        <v>17</v>
      </c>
    </row>
    <row r="8" spans="1:1" x14ac:dyDescent="0.35">
      <c r="A8" s="15" t="s">
        <v>2</v>
      </c>
    </row>
    <row r="9" spans="1:1" x14ac:dyDescent="0.35">
      <c r="A9" s="15" t="s">
        <v>22</v>
      </c>
    </row>
    <row r="10" spans="1:1" x14ac:dyDescent="0.35">
      <c r="A10" s="17" t="s">
        <v>55</v>
      </c>
    </row>
    <row r="13" spans="1:1" x14ac:dyDescent="0.35">
      <c r="A13" s="15" t="s">
        <v>17</v>
      </c>
    </row>
    <row r="14" spans="1:1" x14ac:dyDescent="0.35">
      <c r="A14" s="15" t="s">
        <v>2</v>
      </c>
    </row>
    <row r="15" spans="1:1" x14ac:dyDescent="0.35">
      <c r="A15" s="15" t="s">
        <v>22</v>
      </c>
    </row>
    <row r="16" spans="1:1" x14ac:dyDescent="0.35">
      <c r="A16" s="15" t="s">
        <v>159</v>
      </c>
    </row>
    <row r="17" spans="1:1" x14ac:dyDescent="0.35">
      <c r="A17" s="17" t="s">
        <v>55</v>
      </c>
    </row>
    <row r="20" spans="1:1" x14ac:dyDescent="0.35">
      <c r="A20" s="15" t="s">
        <v>17</v>
      </c>
    </row>
    <row r="21" spans="1:1" x14ac:dyDescent="0.35">
      <c r="A21" s="15" t="s">
        <v>172</v>
      </c>
    </row>
    <row r="22" spans="1:1" x14ac:dyDescent="0.35">
      <c r="A22" s="15" t="s">
        <v>193</v>
      </c>
    </row>
    <row r="23" spans="1:1" x14ac:dyDescent="0.35">
      <c r="A23" s="15" t="s"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A89C8-84A7-435B-B02D-9C40F373B591}">
  <sheetPr>
    <pageSetUpPr autoPageBreaks="0" fitToPage="1"/>
  </sheetPr>
  <dimension ref="A6:L37"/>
  <sheetViews>
    <sheetView showGridLines="0" topLeftCell="A4" zoomScale="80" zoomScaleNormal="80" workbookViewId="0">
      <selection activeCell="E18" sqref="E18"/>
    </sheetView>
  </sheetViews>
  <sheetFormatPr defaultColWidth="9.1796875" defaultRowHeight="14" x14ac:dyDescent="0.3"/>
  <cols>
    <col min="1" max="1" width="2.453125" style="7" customWidth="1"/>
    <col min="2" max="2" width="6.26953125" style="7" customWidth="1"/>
    <col min="3" max="3" width="115.26953125" style="2" customWidth="1"/>
    <col min="4" max="4" width="2.453125" style="7" customWidth="1"/>
    <col min="5" max="5" width="14.54296875" style="23" customWidth="1"/>
    <col min="6" max="6" width="2.453125" style="7" customWidth="1"/>
    <col min="7" max="7" width="30.54296875" style="7" bestFit="1" customWidth="1"/>
    <col min="8" max="8" width="2.453125" style="7" customWidth="1"/>
    <col min="9" max="9" width="17.81640625" style="7" customWidth="1"/>
    <col min="10" max="10" width="2.453125" style="95" customWidth="1"/>
    <col min="11" max="11" width="25.7265625" style="95" customWidth="1"/>
    <col min="12" max="12" width="2.453125" style="95" customWidth="1"/>
    <col min="13" max="16384" width="9.1796875" style="272"/>
  </cols>
  <sheetData>
    <row r="6" spans="2:12" ht="15.5" x14ac:dyDescent="0.3">
      <c r="B6" s="99"/>
      <c r="C6" s="99" t="s">
        <v>160</v>
      </c>
      <c r="D6" s="267"/>
      <c r="E6" s="164"/>
      <c r="F6" s="23"/>
      <c r="I6" s="164"/>
    </row>
    <row r="7" spans="2:12" ht="14.5" x14ac:dyDescent="0.3">
      <c r="B7" s="2"/>
      <c r="C7" s="267"/>
      <c r="D7" s="267"/>
      <c r="E7" s="164"/>
      <c r="F7" s="23"/>
      <c r="I7" s="164"/>
    </row>
    <row r="8" spans="2:12" ht="15.5" x14ac:dyDescent="0.3">
      <c r="B8" s="100"/>
      <c r="C8" s="100" t="s">
        <v>71</v>
      </c>
      <c r="E8" s="164"/>
      <c r="F8" s="23"/>
    </row>
    <row r="9" spans="2:12" ht="15.5" x14ac:dyDescent="0.3">
      <c r="B9" s="100"/>
      <c r="C9" s="7"/>
      <c r="E9" s="164"/>
      <c r="F9" s="23"/>
    </row>
    <row r="10" spans="2:12" ht="15.5" x14ac:dyDescent="0.3">
      <c r="B10" s="144"/>
      <c r="C10" s="144" t="s">
        <v>102</v>
      </c>
      <c r="D10" s="144"/>
      <c r="E10" s="165"/>
      <c r="F10" s="166"/>
      <c r="G10" s="167"/>
      <c r="H10" s="167"/>
      <c r="I10" s="167"/>
      <c r="J10" s="282"/>
      <c r="K10" s="282"/>
    </row>
    <row r="11" spans="2:12" ht="15.5" x14ac:dyDescent="0.3">
      <c r="B11" s="180" t="s">
        <v>109</v>
      </c>
      <c r="C11" s="223" t="s">
        <v>108</v>
      </c>
      <c r="D11" s="168"/>
      <c r="E11" s="6"/>
      <c r="F11" s="19"/>
    </row>
    <row r="12" spans="2:12" ht="15.5" x14ac:dyDescent="0.3">
      <c r="B12" s="180" t="s">
        <v>109</v>
      </c>
      <c r="C12" s="223" t="s">
        <v>173</v>
      </c>
      <c r="D12" s="168"/>
      <c r="E12" s="6"/>
      <c r="F12" s="19"/>
    </row>
    <row r="13" spans="2:12" ht="15.5" x14ac:dyDescent="0.3">
      <c r="B13" s="139"/>
      <c r="C13" s="223" t="s">
        <v>106</v>
      </c>
      <c r="D13" s="168"/>
      <c r="E13" s="6"/>
      <c r="F13" s="19"/>
    </row>
    <row r="14" spans="2:12" ht="15.5" x14ac:dyDescent="0.3">
      <c r="B14" s="199" t="s">
        <v>109</v>
      </c>
      <c r="C14" s="224" t="s">
        <v>143</v>
      </c>
      <c r="D14" s="169"/>
      <c r="E14" s="170"/>
      <c r="F14" s="171"/>
      <c r="G14" s="145"/>
      <c r="H14" s="145"/>
      <c r="I14" s="145"/>
      <c r="J14" s="280"/>
      <c r="K14" s="280"/>
    </row>
    <row r="15" spans="2:12" x14ac:dyDescent="0.3">
      <c r="C15" s="172"/>
    </row>
    <row r="16" spans="2:12" ht="65.25" customHeight="1" x14ac:dyDescent="0.3">
      <c r="B16" s="101"/>
      <c r="C16" s="110" t="s">
        <v>184</v>
      </c>
      <c r="E16" s="102" t="s">
        <v>17</v>
      </c>
      <c r="F16" s="2"/>
      <c r="G16" s="102" t="s">
        <v>103</v>
      </c>
      <c r="H16" s="127"/>
      <c r="I16" s="102" t="s">
        <v>104</v>
      </c>
      <c r="J16" s="23"/>
      <c r="K16" s="102" t="s">
        <v>105</v>
      </c>
      <c r="L16" s="23"/>
    </row>
    <row r="17" spans="1:12" x14ac:dyDescent="0.3">
      <c r="B17" s="2"/>
    </row>
    <row r="18" spans="1:12" ht="15.5" x14ac:dyDescent="0.3">
      <c r="B18" s="234">
        <v>1</v>
      </c>
      <c r="C18" s="242" t="s">
        <v>166</v>
      </c>
      <c r="D18" s="188"/>
      <c r="E18" s="98" t="s">
        <v>17</v>
      </c>
      <c r="F18" s="5"/>
      <c r="G18" s="275" t="str">
        <f>IF(E18="DA", "Nije usklađen", IF(E18="NE","Usklađen", ""))</f>
        <v/>
      </c>
      <c r="H18" s="120"/>
      <c r="I18" s="163" t="s">
        <v>17</v>
      </c>
      <c r="J18" s="46"/>
      <c r="K18" s="189"/>
      <c r="L18" s="47"/>
    </row>
    <row r="19" spans="1:12" s="281" customFormat="1" ht="15.5" x14ac:dyDescent="0.3">
      <c r="A19" s="197"/>
      <c r="B19" s="234">
        <v>2</v>
      </c>
      <c r="C19" s="242" t="s">
        <v>167</v>
      </c>
      <c r="D19" s="197"/>
      <c r="E19" s="163" t="s">
        <v>17</v>
      </c>
      <c r="F19" s="174"/>
      <c r="G19" s="276" t="str">
        <f>IF(E19="DA", "Nije usklađen", IF(E19="NE","Usklađen", ""))</f>
        <v/>
      </c>
      <c r="H19" s="150"/>
      <c r="I19" s="163" t="s">
        <v>17</v>
      </c>
      <c r="J19" s="279"/>
      <c r="K19" s="173"/>
      <c r="L19" s="279"/>
    </row>
    <row r="20" spans="1:12" ht="31" x14ac:dyDescent="0.3">
      <c r="B20" s="243">
        <v>3</v>
      </c>
      <c r="C20" s="233" t="s">
        <v>185</v>
      </c>
      <c r="E20" s="113" t="s">
        <v>17</v>
      </c>
      <c r="F20" s="2"/>
      <c r="G20" s="152" t="str">
        <f>IF(E20="DA", "Nije usklađen", IF(E20="NE","Usklađen", ""))</f>
        <v/>
      </c>
      <c r="H20" s="150"/>
      <c r="I20" s="113" t="s">
        <v>17</v>
      </c>
      <c r="J20" s="47"/>
      <c r="K20" s="173"/>
      <c r="L20" s="47"/>
    </row>
    <row r="21" spans="1:12" x14ac:dyDescent="0.3">
      <c r="B21" s="240"/>
      <c r="C21" s="241"/>
      <c r="D21" s="174"/>
      <c r="E21" s="278"/>
      <c r="F21" s="2"/>
      <c r="G21" s="279"/>
      <c r="H21" s="279"/>
      <c r="I21" s="174"/>
      <c r="J21" s="47"/>
      <c r="K21" s="280"/>
      <c r="L21" s="47"/>
    </row>
    <row r="22" spans="1:12" ht="46.5" x14ac:dyDescent="0.3">
      <c r="B22" s="234">
        <v>4</v>
      </c>
      <c r="C22" s="242" t="s">
        <v>186</v>
      </c>
      <c r="E22" s="163" t="s">
        <v>17</v>
      </c>
      <c r="F22" s="2"/>
      <c r="G22" s="276" t="str">
        <f>IF(E22="DA","Nije usklađen", IF(E22="NE","Usklađen", IF(E22="Nije primjenjivo", "-","")))</f>
        <v/>
      </c>
      <c r="H22" s="150"/>
      <c r="I22" s="213" t="s">
        <v>17</v>
      </c>
      <c r="J22" s="47"/>
      <c r="K22" s="173"/>
      <c r="L22" s="47"/>
    </row>
    <row r="23" spans="1:12" ht="31" x14ac:dyDescent="0.3">
      <c r="B23" s="234">
        <v>5</v>
      </c>
      <c r="C23" s="242" t="s">
        <v>168</v>
      </c>
      <c r="D23" s="122"/>
      <c r="E23" s="105" t="s">
        <v>17</v>
      </c>
      <c r="F23" s="2"/>
      <c r="G23" s="277" t="str">
        <f>IF(E23="DA","Odgovoriti dodatno na 5.1, 5.2, 5.3 i 5.4",IF(E23 = "NE", "Preskočiti 5.1) - 5.4) i odgovoriti na pitanje 6)", ""))</f>
        <v/>
      </c>
      <c r="H23" s="150"/>
      <c r="I23" s="105" t="s">
        <v>17</v>
      </c>
      <c r="J23" s="47"/>
      <c r="K23" s="173"/>
      <c r="L23" s="47"/>
    </row>
    <row r="24" spans="1:12" ht="15.5" x14ac:dyDescent="0.3">
      <c r="B24" s="244" t="s">
        <v>3</v>
      </c>
      <c r="C24" s="245" t="s">
        <v>187</v>
      </c>
      <c r="D24" s="235"/>
      <c r="E24" s="268" t="s">
        <v>17</v>
      </c>
      <c r="F24" s="5"/>
      <c r="G24" s="275" t="str">
        <f>IF(E24="DA - prihvatljiva kogeneracija","Odgovoriti dodatno na 5.1.1",IF(E24="DA - obnovljiva goriva","Usklađen",IF(E24="NE","Nije usklađen","")))</f>
        <v/>
      </c>
      <c r="H24" s="120"/>
      <c r="I24" s="236" t="s">
        <v>17</v>
      </c>
      <c r="J24" s="46"/>
      <c r="K24" s="189"/>
      <c r="L24" s="47"/>
    </row>
    <row r="25" spans="1:12" ht="77.5" x14ac:dyDescent="0.3">
      <c r="B25" s="246" t="s">
        <v>4</v>
      </c>
      <c r="C25" s="247" t="s">
        <v>188</v>
      </c>
      <c r="D25" s="190"/>
      <c r="E25" s="236" t="s">
        <v>17</v>
      </c>
      <c r="F25" s="1"/>
      <c r="G25" s="275" t="str">
        <f>IF(E25="DA","Usklađen",IF(E25="NE","Nije usklađen",IF(E25="Nije primjenjivo", "Provjeriti dodatno 5.2","")))</f>
        <v/>
      </c>
      <c r="H25" s="120"/>
      <c r="I25" s="236" t="s">
        <v>17</v>
      </c>
      <c r="J25" s="46"/>
      <c r="K25" s="189"/>
      <c r="L25" s="47"/>
    </row>
    <row r="26" spans="1:12" ht="31" x14ac:dyDescent="0.3">
      <c r="B26" s="248" t="s">
        <v>5</v>
      </c>
      <c r="C26" s="249" t="s">
        <v>189</v>
      </c>
      <c r="D26" s="190"/>
      <c r="E26" s="237" t="s">
        <v>17</v>
      </c>
      <c r="F26" s="1"/>
      <c r="G26" s="114" t="str">
        <f>IF(E26="DA","Usklađen",IF(E26="NE","Nije usklađen",IF(E26="Nije primjenjivo","Provjeriti dodatno 5.3","")))</f>
        <v/>
      </c>
      <c r="H26" s="120"/>
      <c r="I26" s="237" t="s">
        <v>17</v>
      </c>
      <c r="J26" s="46"/>
      <c r="K26" s="189"/>
      <c r="L26" s="47"/>
    </row>
    <row r="27" spans="1:12" ht="31" x14ac:dyDescent="0.3">
      <c r="B27" s="248" t="s">
        <v>6</v>
      </c>
      <c r="C27" s="249" t="s">
        <v>190</v>
      </c>
      <c r="D27" s="190"/>
      <c r="E27" s="237" t="s">
        <v>17</v>
      </c>
      <c r="F27" s="1"/>
      <c r="G27" s="114" t="str">
        <f>IF(E27="DA","Usklađen",IF(E27="NE","Nije usklađen",IF(E27="Nije primjenjivo","Provjeriti dodatno 5.4","")))</f>
        <v/>
      </c>
      <c r="H27" s="120"/>
      <c r="I27" s="237" t="s">
        <v>17</v>
      </c>
      <c r="J27" s="46"/>
      <c r="K27" s="189"/>
      <c r="L27" s="47"/>
    </row>
    <row r="28" spans="1:12" ht="46.5" x14ac:dyDescent="0.3">
      <c r="B28" s="248" t="s">
        <v>7</v>
      </c>
      <c r="C28" s="249" t="s">
        <v>169</v>
      </c>
      <c r="D28" s="190"/>
      <c r="E28" s="236" t="s">
        <v>17</v>
      </c>
      <c r="F28" s="1"/>
      <c r="G28" s="114" t="str">
        <f>IF(E28="DA","Usklađen",IF(E28="NE","Nije usklađen",IF(E28="Nije primjenjivo","-","")))</f>
        <v/>
      </c>
      <c r="H28" s="120"/>
      <c r="I28" s="236" t="s">
        <v>17</v>
      </c>
      <c r="J28" s="46"/>
      <c r="K28" s="189"/>
      <c r="L28" s="47"/>
    </row>
    <row r="29" spans="1:12" s="96" customFormat="1" ht="45" customHeight="1" x14ac:dyDescent="0.3">
      <c r="A29" s="1"/>
      <c r="B29" s="234">
        <v>6</v>
      </c>
      <c r="C29" s="233" t="s">
        <v>170</v>
      </c>
      <c r="D29" s="190"/>
      <c r="E29" s="163" t="s">
        <v>17</v>
      </c>
      <c r="F29" s="5"/>
      <c r="G29" s="275" t="str">
        <f>IF(E29="DA", "Potrebno dodatno odgovoriti na pitanja 6.1 - 6.3", IF(E29="NE","Usklađen", IF(E29 = "Nije primjenjivo", "Nije potrebno odgovoriti na pitanja od 6.1 do 6.3", "")))</f>
        <v/>
      </c>
      <c r="H29" s="120"/>
      <c r="I29" s="163" t="s">
        <v>17</v>
      </c>
      <c r="J29" s="46"/>
      <c r="K29" s="189"/>
      <c r="L29" s="46"/>
    </row>
    <row r="30" spans="1:12" ht="31" x14ac:dyDescent="0.3">
      <c r="B30" s="248" t="s">
        <v>8</v>
      </c>
      <c r="C30" s="249" t="s">
        <v>191</v>
      </c>
      <c r="D30" s="190"/>
      <c r="E30" s="236" t="s">
        <v>17</v>
      </c>
      <c r="F30" s="5"/>
      <c r="G30" s="275" t="str">
        <f>IF(E30="DA", "Usklađen", IF(E30="NE","Nije usklađen", IF(E30 = "Nije primjenjivo", "Provjeriti dodatno 6.2", "")))</f>
        <v/>
      </c>
      <c r="H30" s="120"/>
      <c r="I30" s="236" t="s">
        <v>17</v>
      </c>
      <c r="J30" s="46"/>
      <c r="K30" s="189"/>
      <c r="L30" s="47"/>
    </row>
    <row r="31" spans="1:12" ht="15.5" x14ac:dyDescent="0.3">
      <c r="B31" s="244" t="s">
        <v>9</v>
      </c>
      <c r="C31" s="245" t="s">
        <v>171</v>
      </c>
      <c r="D31" s="123"/>
      <c r="E31" s="237" t="s">
        <v>17</v>
      </c>
      <c r="F31" s="2"/>
      <c r="G31" s="152" t="str">
        <f>IF(E31="DA", "Usklađen", IF(E31="NE","Nije usklađen", IF(E31 = "Nije primjenjivo", "Provjeriti dodatno 6.3", "")))</f>
        <v/>
      </c>
      <c r="H31" s="150"/>
      <c r="I31" s="237" t="s">
        <v>17</v>
      </c>
      <c r="J31" s="47"/>
      <c r="K31" s="173"/>
      <c r="L31" s="47"/>
    </row>
    <row r="32" spans="1:12" ht="59" x14ac:dyDescent="0.3">
      <c r="B32" s="244" t="s">
        <v>10</v>
      </c>
      <c r="C32" s="245" t="s">
        <v>192</v>
      </c>
      <c r="D32" s="190"/>
      <c r="E32" s="238" t="s">
        <v>17</v>
      </c>
      <c r="F32" s="273"/>
      <c r="G32" s="274" t="str">
        <f>IF(E32="NE", "Usklađen", IF(E32="DA","Nije usklađen", ""))</f>
        <v/>
      </c>
      <c r="H32" s="120"/>
      <c r="I32" s="237" t="s">
        <v>17</v>
      </c>
      <c r="J32" s="46"/>
      <c r="K32" s="189"/>
      <c r="L32" s="47"/>
    </row>
    <row r="33" spans="2:12" x14ac:dyDescent="0.3">
      <c r="B33" s="175"/>
      <c r="C33" s="175"/>
      <c r="D33" s="27"/>
      <c r="E33" s="37"/>
      <c r="F33" s="269"/>
      <c r="G33" s="27"/>
      <c r="H33" s="27"/>
      <c r="I33" s="27"/>
      <c r="J33" s="270"/>
      <c r="K33" s="270"/>
      <c r="L33" s="271"/>
    </row>
    <row r="34" spans="2:12" ht="65.150000000000006" customHeight="1" x14ac:dyDescent="0.3">
      <c r="B34" s="175"/>
      <c r="C34" s="179" t="s">
        <v>148</v>
      </c>
      <c r="D34" s="135"/>
      <c r="E34" s="37"/>
      <c r="F34" s="37"/>
      <c r="G34" s="103" t="str">
        <f>IF(COUNTA(G18:G32)=0, "", IF(G26="Nije usklađen", "Djelomično usklađen - grijanje i/ili hlađenje zgrada na prirodni plin nije prihvatljivo", IF(COUNTIF(G18:G32, "Nije usklađen")&gt;0, "Nije usklađen", IF(COUNTIF(G18:G32, "Usklađen")&gt;0, "Usklađen", ""))))</f>
        <v/>
      </c>
      <c r="H34" s="134"/>
      <c r="J34" s="270"/>
      <c r="K34" s="270"/>
      <c r="L34" s="271"/>
    </row>
    <row r="35" spans="2:12" x14ac:dyDescent="0.3">
      <c r="B35" s="176"/>
      <c r="C35" s="176"/>
      <c r="D35" s="176"/>
      <c r="F35" s="2"/>
      <c r="G35" s="23"/>
      <c r="H35" s="23"/>
      <c r="I35" s="176"/>
    </row>
    <row r="36" spans="2:12" x14ac:dyDescent="0.3">
      <c r="I36" s="177"/>
    </row>
    <row r="37" spans="2:12" x14ac:dyDescent="0.3">
      <c r="I37" s="177"/>
    </row>
  </sheetData>
  <sheetProtection algorithmName="SHA-512" hashValue="joom5Ob3bsTSYfjy1Po8niIGUK24sXmsxVm4Zvgwk0jGEzhd5zaxw5XxTMnYpoQerXZcJCDjX9St4gxHxDxKJw==" saltValue="k0QBG+Afh7Hb0fF92j2BBQ==" spinCount="100000" sheet="1" selectLockedCells="1"/>
  <conditionalFormatting sqref="E10:F14">
    <cfRule type="cellIs" dxfId="426" priority="40" operator="equal">
      <formula>"(odaberite)"</formula>
    </cfRule>
  </conditionalFormatting>
  <conditionalFormatting sqref="E18:F35">
    <cfRule type="cellIs" dxfId="425" priority="22" operator="equal">
      <formula>"(odaberite)"</formula>
    </cfRule>
  </conditionalFormatting>
  <conditionalFormatting sqref="E19:F35">
    <cfRule type="expression" dxfId="424" priority="21">
      <formula>#REF!="obrtna sredstva"</formula>
    </cfRule>
  </conditionalFormatting>
  <conditionalFormatting sqref="E20:F35">
    <cfRule type="expression" dxfId="423" priority="20">
      <formula>#REF!="povezano poduzeće"</formula>
    </cfRule>
  </conditionalFormatting>
  <conditionalFormatting sqref="G25">
    <cfRule type="containsText" dxfId="422" priority="41" operator="containsText" text="Provjeriti dodatno 5.2">
      <formula>NOT(ISERROR(SEARCH("Provjeriti dodatno 5.2",G25)))</formula>
    </cfRule>
  </conditionalFormatting>
  <conditionalFormatting sqref="G27:G28">
    <cfRule type="containsText" dxfId="421" priority="3" operator="containsText" text="Provjeriti dodatno 5.3">
      <formula>NOT(ISERROR(SEARCH("Provjeriti dodatno 5.3",G27)))</formula>
    </cfRule>
  </conditionalFormatting>
  <conditionalFormatting sqref="G28">
    <cfRule type="containsText" dxfId="420" priority="2" operator="containsText" text="Provjeriti dodatno 5.4">
      <formula>NOT(ISERROR(SEARCH("Provjeriti dodatno 5.4",G28)))</formula>
    </cfRule>
  </conditionalFormatting>
  <conditionalFormatting sqref="G18:H20 G22:H28 G30:H32">
    <cfRule type="containsText" dxfId="419" priority="18" operator="containsText" text="Usklađen">
      <formula>NOT(ISERROR(SEARCH("Usklađen",G18)))</formula>
    </cfRule>
  </conditionalFormatting>
  <conditionalFormatting sqref="G18:H28 G30:H32">
    <cfRule type="containsText" dxfId="418" priority="48" operator="containsText" text="Projekt je usklađen">
      <formula>NOT(ISERROR(SEARCH("Projekt je usklađen",G18)))</formula>
    </cfRule>
    <cfRule type="containsText" dxfId="417" priority="42" operator="containsText" text="Provjeriti dodatno e3">
      <formula>NOT(ISERROR(SEARCH("Provjeriti dodatno e3",G18)))</formula>
    </cfRule>
    <cfRule type="containsText" dxfId="416" priority="47" operator="containsText" text="Projekt nije usklađen, ali potencijalno prihvatljiv">
      <formula>NOT(ISERROR(SEARCH("Projekt nije usklađen, ali potencijalno prihvatljiv",G18)))</formula>
    </cfRule>
    <cfRule type="containsText" dxfId="415" priority="46" operator="containsText" text="Dodatno odgovoriti na e1.1) pitanje">
      <formula>NOT(ISERROR(SEARCH("Dodatno odgovoriti na e1.1) pitanje",G18)))</formula>
    </cfRule>
    <cfRule type="containsText" dxfId="414" priority="45" operator="containsText" text="Odgovoriti dodatno na e1), e2), e3) i e4)">
      <formula>NOT(ISERROR(SEARCH("Odgovoriti dodatno na e1), e2), e3) i e4)",G18)))</formula>
    </cfRule>
    <cfRule type="containsText" dxfId="413" priority="44" operator="containsText" text="Preskočiti e2) - e4) i odgovoriti na pitanje f)">
      <formula>NOT(ISERROR(SEARCH("Preskočiti e2) - e4) i odgovoriti na pitanje f)",G18)))</formula>
    </cfRule>
    <cfRule type="containsText" dxfId="412" priority="43" operator="containsText" text="Potrebno dodatno odgovoriti na pitanja f1) - f3)">
      <formula>NOT(ISERROR(SEARCH("Potrebno dodatno odgovoriti na pitanja f1) - f3)",G18)))</formula>
    </cfRule>
  </conditionalFormatting>
  <conditionalFormatting sqref="G20:H20">
    <cfRule type="containsText" dxfId="411" priority="19" operator="containsText" text="&quot;Usklađen&quot;">
      <formula>NOT(ISERROR(SEARCH("""Usklađen""",G20)))</formula>
    </cfRule>
  </conditionalFormatting>
  <conditionalFormatting sqref="G22:H28 G18:H20 G30:H32">
    <cfRule type="containsText" dxfId="410" priority="17" operator="containsText" text="Nije usklađen">
      <formula>NOT(ISERROR(SEARCH("Nije usklađen",G18)))</formula>
    </cfRule>
  </conditionalFormatting>
  <conditionalFormatting sqref="G23:H23">
    <cfRule type="containsText" dxfId="409" priority="30" operator="containsText" text="Preskočiti 5.1) - 5.4) i odgovoriti na pitanje 6)">
      <formula>NOT(ISERROR(SEARCH("Preskočiti 5.1) - 5.4) i odgovoriti na pitanje 6)",G23)))</formula>
    </cfRule>
    <cfRule type="containsText" dxfId="408" priority="31" operator="containsText" text="Odgovoriti dodatno na 5.1, 5.2, 5.3 i 5.4">
      <formula>NOT(ISERROR(SEARCH("Odgovoriti dodatno na 5.1, 5.2, 5.3 i 5.4",G23)))</formula>
    </cfRule>
  </conditionalFormatting>
  <conditionalFormatting sqref="G24:H24">
    <cfRule type="containsText" dxfId="407" priority="27" operator="containsText" text="Provjeriti dodatno 5.2">
      <formula>NOT(ISERROR(SEARCH("Provjeriti dodatno 5.2",G24)))</formula>
    </cfRule>
    <cfRule type="containsText" dxfId="406" priority="28" operator="containsText" text="Odgovoriti dodatno na 5.1.1">
      <formula>NOT(ISERROR(SEARCH("Odgovoriti dodatno na 5.1.1",G24)))</formula>
    </cfRule>
    <cfRule type="containsText" dxfId="405" priority="29" operator="containsText" text="Provjeriti dodatno 5.2)">
      <formula>NOT(ISERROR(SEARCH("Provjeriti dodatno 5.2)",G24)))</formula>
    </cfRule>
  </conditionalFormatting>
  <conditionalFormatting sqref="G26:H26">
    <cfRule type="containsText" dxfId="404" priority="1" operator="containsText" text="Provjeriti dodatno 5.2">
      <formula>NOT(ISERROR(SEARCH("Provjeriti dodatno 5.2",G26)))</formula>
    </cfRule>
    <cfRule type="containsText" dxfId="403" priority="26" operator="containsText" text="Provjeriti dodatno 5.3">
      <formula>NOT(ISERROR(SEARCH("Provjeriti dodatno 5.3",G26)))</formula>
    </cfRule>
  </conditionalFormatting>
  <conditionalFormatting sqref="G27:H27">
    <cfRule type="containsText" dxfId="402" priority="25" operator="containsText" text="Provjeriti dodatno 5.4">
      <formula>NOT(ISERROR(SEARCH("Provjeriti dodatno 5.4",G27)))</formula>
    </cfRule>
  </conditionalFormatting>
  <conditionalFormatting sqref="G29:H29">
    <cfRule type="containsText" dxfId="401" priority="8" operator="containsText" text="Potrebno dodatno odgovoriti na pitanja 6.1 - 6.3">
      <formula>NOT(ISERROR(SEARCH("Potrebno dodatno odgovoriti na pitanja 6.1 - 6.3",G29)))</formula>
    </cfRule>
    <cfRule type="containsText" dxfId="400" priority="9" operator="containsText" text="Provjeriti dodatno e4">
      <formula>NOT(ISERROR(SEARCH("Provjeriti dodatno e4",G29)))</formula>
    </cfRule>
    <cfRule type="containsText" dxfId="399" priority="10" operator="containsText" text="Provjeriti dodatno e3">
      <formula>NOT(ISERROR(SEARCH("Provjeriti dodatno e3",G29)))</formula>
    </cfRule>
    <cfRule type="containsText" dxfId="398" priority="16" operator="containsText" text="Usklađen">
      <formula>NOT(ISERROR(SEARCH("Usklađen",G29)))</formula>
    </cfRule>
    <cfRule type="containsText" dxfId="397" priority="7" operator="containsText" text="Nije potrebno odgovoriti na pitanja od 6.1 do 6.3">
      <formula>NOT(ISERROR(SEARCH("Nije potrebno odgovoriti na pitanja od 6.1 do 6.3",G29)))</formula>
    </cfRule>
    <cfRule type="containsText" dxfId="396" priority="15" operator="containsText" text="Projekt nije usklađen, ali potencijalno prihvatljiv">
      <formula>NOT(ISERROR(SEARCH("Projekt nije usklađen, ali potencijalno prihvatljiv",G29)))</formula>
    </cfRule>
    <cfRule type="containsText" dxfId="395" priority="14" operator="containsText" text="Dodatno odgovoriti na e1.1) pitanje">
      <formula>NOT(ISERROR(SEARCH("Dodatno odgovoriti na e1.1) pitanje",G29)))</formula>
    </cfRule>
    <cfRule type="containsText" dxfId="394" priority="13" operator="containsText" text="Odgovoriti dodatno na e1), e2), e3) i e4)">
      <formula>NOT(ISERROR(SEARCH("Odgovoriti dodatno na e1), e2), e3) i e4)",G29)))</formula>
    </cfRule>
    <cfRule type="containsText" dxfId="393" priority="12" operator="containsText" text="Preskočiti e2) - e4) i odgovoriti na pitanje f)">
      <formula>NOT(ISERROR(SEARCH("Preskočiti e2) - e4) i odgovoriti na pitanje f)",G29)))</formula>
    </cfRule>
    <cfRule type="containsText" dxfId="392" priority="11" operator="containsText" text="Potrebno dodatno odgovoriti na pitanja f1) - f3)">
      <formula>NOT(ISERROR(SEARCH("Potrebno dodatno odgovoriti na pitanja f1) - f3)",G29)))</formula>
    </cfRule>
  </conditionalFormatting>
  <conditionalFormatting sqref="G30:H30">
    <cfRule type="containsText" dxfId="391" priority="24" operator="containsText" text="Provjeriti dodatno 6.2">
      <formula>NOT(ISERROR(SEARCH("Provjeriti dodatno 6.2",G30)))</formula>
    </cfRule>
  </conditionalFormatting>
  <conditionalFormatting sqref="G31:H31">
    <cfRule type="containsText" dxfId="390" priority="23" operator="containsText" text="Provjeriti dodatno 6.3">
      <formula>NOT(ISERROR(SEARCH("Provjeriti dodatno 6.3",G31)))</formula>
    </cfRule>
  </conditionalFormatting>
  <conditionalFormatting sqref="G35:H35">
    <cfRule type="expression" dxfId="389" priority="4">
      <formula>#REF!="povezano poduzeće"</formula>
    </cfRule>
    <cfRule type="expression" dxfId="388" priority="5">
      <formula>#REF!="obrtna sredstva"</formula>
    </cfRule>
    <cfRule type="cellIs" dxfId="387" priority="6" operator="equal">
      <formula>"(odaberite)"</formula>
    </cfRule>
  </conditionalFormatting>
  <conditionalFormatting sqref="J18:J34 L18:L34">
    <cfRule type="containsText" dxfId="386" priority="32" operator="containsText" text="Provjeriti dodatno e4">
      <formula>NOT(ISERROR(SEARCH("Provjeriti dodatno e4",J18)))</formula>
    </cfRule>
    <cfRule type="containsText" dxfId="385" priority="33" operator="containsText" text="Provjeriti dodatno e3">
      <formula>NOT(ISERROR(SEARCH("Provjeriti dodatno e3",J18)))</formula>
    </cfRule>
    <cfRule type="containsText" dxfId="384" priority="34" operator="containsText" text="Potrebno dodatno odgovoriti na pitanja f1) - f3)">
      <formula>NOT(ISERROR(SEARCH("Potrebno dodatno odgovoriti na pitanja f1) - f3)",J18)))</formula>
    </cfRule>
    <cfRule type="containsText" dxfId="383" priority="35" operator="containsText" text="Preskočiti e2) - e4) i odgovoriti na pitanje f)">
      <formula>NOT(ISERROR(SEARCH("Preskočiti e2) - e4) i odgovoriti na pitanje f)",J18)))</formula>
    </cfRule>
    <cfRule type="containsText" dxfId="382" priority="37" operator="containsText" text="Dodatno odgovoriti na e1.1) pitanje">
      <formula>NOT(ISERROR(SEARCH("Dodatno odgovoriti na e1.1) pitanje",J18)))</formula>
    </cfRule>
    <cfRule type="containsText" dxfId="381" priority="38" operator="containsText" text="Projekt nije prihvatljiv">
      <formula>NOT(ISERROR(SEARCH("Projekt nije prihvatljiv",J18)))</formula>
    </cfRule>
    <cfRule type="containsText" dxfId="380" priority="39" operator="containsText" text="Projekt je prihvatljiv">
      <formula>NOT(ISERROR(SEARCH("Projekt je prihvatljiv",J18)))</formula>
    </cfRule>
    <cfRule type="containsText" dxfId="379" priority="36" operator="containsText" text="Odgovoriti dodatno na e1), e2), e3) i e4)">
      <formula>NOT(ISERROR(SEARCH("Odgovoriti dodatno na e1), e2), e3) i e4)",J18)))</formula>
    </cfRule>
  </conditionalFormatting>
  <dataValidations count="1">
    <dataValidation errorStyle="information" allowBlank="1" showInputMessage="1" showErrorMessage="1" errorTitle="Provjera prihvatljivosti" error="Potrebno je precizno naznačiti gdje se u dokumentu nalazi navedeni dokaz (npr. broj stranice, podnaslov ili tablica). Nepotpune ili općenite reference neće se uzeti u obzir kao valjani dokaz" sqref="J18:J34 L18:L34 G18:H33" xr:uid="{75E49898-4DD9-4066-8904-77E0922A9172}"/>
  </dataValidations>
  <pageMargins left="0.23622047244094491" right="0.23622047244094491" top="0.55118110236220474" bottom="0.55118110236220474" header="0.31496062992125984" footer="0.31496062992125984"/>
  <pageSetup paperSize="9" scale="63" fitToHeight="0" orientation="landscape" r:id="rId1"/>
  <ignoredErrors>
    <ignoredError sqref="B25" twoDigitTextYea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AA6CAB10-6532-45B8-9D6B-8F79F5AE75B8}">
          <x14:formula1>
            <xm:f>Sheet3!$R$1:$R$3</xm:f>
          </x14:formula1>
          <xm:sqref>I31</xm:sqref>
        </x14:dataValidation>
        <x14:dataValidation type="list" allowBlank="1" showInputMessage="1" showErrorMessage="1" xr:uid="{EC119F1E-CD10-42B9-A4C7-BDB8607AA3F5}">
          <x14:formula1>
            <xm:f>Sheet3!$M$1:$M$3</xm:f>
          </x14:formula1>
          <xm:sqref>I30 I32</xm:sqref>
        </x14:dataValidation>
        <x14:dataValidation type="list" allowBlank="1" showInputMessage="1" showErrorMessage="1" xr:uid="{D3176C2A-C932-4DA8-9BEA-6E2310E48F30}">
          <x14:formula1>
            <xm:f>Sheet3!$I$1:$I$7</xm:f>
          </x14:formula1>
          <xm:sqref>I28:I29</xm:sqref>
        </x14:dataValidation>
        <x14:dataValidation type="list" allowBlank="1" showInputMessage="1" showErrorMessage="1" xr:uid="{9250149B-A18B-4617-856D-AF13BC90E156}">
          <x14:formula1>
            <xm:f>Sheet3!$E$1:$E$6</xm:f>
          </x14:formula1>
          <xm:sqref>I23:I27</xm:sqref>
        </x14:dataValidation>
        <x14:dataValidation type="list" allowBlank="1" showInputMessage="1" showErrorMessage="1" xr:uid="{F0AD9448-F776-4D8E-9EFA-999B24CC5F09}">
          <x14:formula1>
            <xm:f>Sheet3!$A$1:$A$7</xm:f>
          </x14:formula1>
          <xm:sqref>I18:I20 I22</xm:sqref>
        </x14:dataValidation>
        <x14:dataValidation type="list" allowBlank="1" showInputMessage="1" showErrorMessage="1" xr:uid="{14D9E56A-C107-4A17-A50A-A66DE034AD9E}">
          <x14:formula1>
            <xm:f>Sheet2!$A$1:$A$3</xm:f>
          </x14:formula1>
          <xm:sqref>E23 E18:E20</xm:sqref>
        </x14:dataValidation>
        <x14:dataValidation type="list" allowBlank="1" showInputMessage="1" showErrorMessage="1" xr:uid="{C75713E7-7BCB-4B46-BE9D-607EB3C018E7}">
          <x14:formula1>
            <xm:f>Sheet2!$A$1:$A$4</xm:f>
          </x14:formula1>
          <xm:sqref>E22 E25:E32</xm:sqref>
        </x14:dataValidation>
        <x14:dataValidation type="list" allowBlank="1" showInputMessage="1" showErrorMessage="1" xr:uid="{412BF704-C9BA-4B99-9BF5-7C4A1D666237}">
          <x14:formula1>
            <xm:f>Sheet2!$A$20:$A$23</xm:f>
          </x14:formula1>
          <xm:sqref>E24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75DA9A-5871-456E-AD76-8B79EC642666}">
  <sheetPr>
    <pageSetUpPr fitToPage="1"/>
  </sheetPr>
  <dimension ref="A5:M25"/>
  <sheetViews>
    <sheetView showGridLines="0" zoomScale="80" zoomScaleNormal="80" workbookViewId="0">
      <selection activeCell="E17" sqref="E17"/>
    </sheetView>
  </sheetViews>
  <sheetFormatPr defaultColWidth="9.1796875" defaultRowHeight="14.5" x14ac:dyDescent="0.35"/>
  <cols>
    <col min="1" max="1" width="2.453125" style="1" customWidth="1"/>
    <col min="2" max="2" width="6.26953125" style="1" customWidth="1"/>
    <col min="3" max="3" width="115.26953125" style="5" customWidth="1"/>
    <col min="4" max="4" width="2.453125" style="1" customWidth="1"/>
    <col min="5" max="5" width="14.54296875" style="1" customWidth="1"/>
    <col min="6" max="6" width="2.453125" style="1" customWidth="1"/>
    <col min="7" max="7" width="30.54296875" style="1" customWidth="1"/>
    <col min="8" max="8" width="2.453125" style="1" customWidth="1"/>
    <col min="9" max="9" width="17.81640625" style="1" customWidth="1"/>
    <col min="10" max="10" width="2.453125" customWidth="1"/>
    <col min="11" max="11" width="25.7265625" customWidth="1"/>
    <col min="12" max="12" width="2.453125" customWidth="1"/>
    <col min="13" max="16384" width="9.1796875" style="34"/>
  </cols>
  <sheetData>
    <row r="5" spans="1:12" ht="15.65" customHeight="1" x14ac:dyDescent="0.35">
      <c r="C5" s="59"/>
      <c r="D5" s="60"/>
      <c r="E5" s="60"/>
      <c r="F5" s="12"/>
      <c r="I5" s="60"/>
    </row>
    <row r="6" spans="1:12" ht="15.65" customHeight="1" x14ac:dyDescent="0.35">
      <c r="B6" s="104"/>
      <c r="C6" s="104" t="s">
        <v>164</v>
      </c>
      <c r="D6" s="60"/>
      <c r="E6" s="60"/>
      <c r="F6" s="12"/>
      <c r="I6" s="60"/>
    </row>
    <row r="7" spans="1:12" ht="15.65" customHeight="1" x14ac:dyDescent="0.35">
      <c r="B7" s="104"/>
      <c r="C7" s="59"/>
      <c r="D7" s="33"/>
      <c r="E7" s="33"/>
      <c r="F7" s="12"/>
      <c r="I7" s="33"/>
    </row>
    <row r="8" spans="1:12" ht="15.65" customHeight="1" x14ac:dyDescent="0.35">
      <c r="B8" s="100"/>
      <c r="C8" s="225" t="s">
        <v>72</v>
      </c>
      <c r="D8" s="33"/>
      <c r="E8" s="33"/>
      <c r="F8" s="12"/>
      <c r="I8" s="33"/>
    </row>
    <row r="9" spans="1:12" ht="15.65" customHeight="1" x14ac:dyDescent="0.35">
      <c r="B9" s="125"/>
      <c r="C9" s="145"/>
      <c r="D9" s="137"/>
      <c r="E9" s="137"/>
      <c r="F9" s="138"/>
      <c r="G9" s="125"/>
      <c r="H9" s="125"/>
      <c r="I9" s="137"/>
      <c r="J9" s="24"/>
      <c r="K9" s="24"/>
    </row>
    <row r="10" spans="1:12" ht="15.75" customHeight="1" x14ac:dyDescent="0.35">
      <c r="B10" s="136"/>
      <c r="C10" s="226" t="s">
        <v>102</v>
      </c>
      <c r="D10" s="136"/>
      <c r="E10" s="16"/>
      <c r="F10" s="4"/>
      <c r="I10" s="121"/>
      <c r="L10" s="284"/>
    </row>
    <row r="11" spans="1:12" s="96" customFormat="1" ht="15.75" customHeight="1" x14ac:dyDescent="0.35">
      <c r="A11" s="1"/>
      <c r="B11" s="180" t="s">
        <v>109</v>
      </c>
      <c r="C11" s="221" t="s">
        <v>144</v>
      </c>
      <c r="D11" s="121"/>
      <c r="E11" s="16"/>
      <c r="F11" s="4"/>
      <c r="G11" s="1"/>
      <c r="H11" s="1"/>
      <c r="I11" s="1"/>
      <c r="J11" s="94"/>
      <c r="K11" s="94"/>
      <c r="L11" s="95"/>
    </row>
    <row r="12" spans="1:12" s="96" customFormat="1" ht="15.75" customHeight="1" x14ac:dyDescent="0.35">
      <c r="A12" s="1"/>
      <c r="B12" s="139"/>
      <c r="C12" s="221" t="s">
        <v>106</v>
      </c>
      <c r="D12" s="121"/>
      <c r="E12" s="16"/>
      <c r="F12" s="4"/>
      <c r="G12" s="1"/>
      <c r="H12" s="1"/>
      <c r="I12" s="1"/>
      <c r="J12" s="94"/>
      <c r="K12" s="94"/>
      <c r="L12" s="95"/>
    </row>
    <row r="13" spans="1:12" s="96" customFormat="1" ht="15.75" customHeight="1" x14ac:dyDescent="0.35">
      <c r="A13" s="1"/>
      <c r="B13" s="199" t="s">
        <v>109</v>
      </c>
      <c r="C13" s="222" t="s">
        <v>143</v>
      </c>
      <c r="D13" s="141"/>
      <c r="E13" s="142"/>
      <c r="F13" s="143"/>
      <c r="G13" s="125"/>
      <c r="H13" s="125"/>
      <c r="I13" s="125"/>
      <c r="J13" s="126"/>
      <c r="K13" s="126"/>
      <c r="L13" s="95"/>
    </row>
    <row r="14" spans="1:12" x14ac:dyDescent="0.35">
      <c r="C14" s="8"/>
    </row>
    <row r="15" spans="1:12" ht="69" customHeight="1" x14ac:dyDescent="0.35">
      <c r="B15" s="101"/>
      <c r="C15" s="110" t="s">
        <v>194</v>
      </c>
      <c r="D15" s="7"/>
      <c r="E15" s="102" t="s">
        <v>17</v>
      </c>
      <c r="F15" s="2"/>
      <c r="G15" s="102" t="s">
        <v>18</v>
      </c>
      <c r="H15" s="127"/>
      <c r="I15" s="102" t="s">
        <v>104</v>
      </c>
      <c r="J15" s="23"/>
      <c r="K15" s="102" t="s">
        <v>105</v>
      </c>
    </row>
    <row r="16" spans="1:12" x14ac:dyDescent="0.35">
      <c r="B16" s="2"/>
    </row>
    <row r="17" spans="1:13" ht="62" x14ac:dyDescent="0.35">
      <c r="B17" s="178" t="s">
        <v>21</v>
      </c>
      <c r="C17" s="191" t="s">
        <v>107</v>
      </c>
      <c r="E17" s="105" t="s">
        <v>17</v>
      </c>
      <c r="F17" s="5"/>
      <c r="G17" s="285" t="str">
        <f>IF(E17="NE", "Nije usklađen", IF(E17="DA","Usklađen", ""))</f>
        <v/>
      </c>
      <c r="H17" s="286"/>
      <c r="I17" s="105" t="s">
        <v>17</v>
      </c>
      <c r="K17" s="115"/>
    </row>
    <row r="18" spans="1:13" ht="15.5" x14ac:dyDescent="0.35">
      <c r="B18" s="11"/>
      <c r="C18" s="283" t="s">
        <v>19</v>
      </c>
      <c r="J18" s="1"/>
    </row>
    <row r="19" spans="1:13" s="35" customFormat="1" ht="15.5" x14ac:dyDescent="0.35">
      <c r="A19" s="1"/>
      <c r="B19" s="10"/>
      <c r="C19" s="283" t="s">
        <v>20</v>
      </c>
      <c r="D19" s="1"/>
      <c r="E19" s="1"/>
      <c r="F19" s="1"/>
      <c r="G19" s="1"/>
      <c r="H19" s="1"/>
      <c r="I19" s="1"/>
      <c r="J19" s="1"/>
      <c r="K19" s="1"/>
      <c r="L19"/>
      <c r="M19" s="34"/>
    </row>
    <row r="20" spans="1:13" s="35" customFormat="1" x14ac:dyDescent="0.35">
      <c r="A20" s="1"/>
      <c r="B20" s="10"/>
      <c r="C20" s="21"/>
      <c r="D20" s="22"/>
      <c r="E20" s="1"/>
      <c r="F20" s="1"/>
      <c r="G20" s="1"/>
      <c r="H20" s="1"/>
      <c r="I20" s="22"/>
      <c r="J20"/>
      <c r="K20" s="1"/>
      <c r="L20"/>
      <c r="M20" s="34"/>
    </row>
    <row r="21" spans="1:13" ht="30" customHeight="1" x14ac:dyDescent="0.35">
      <c r="B21" s="26"/>
      <c r="C21" s="179" t="s">
        <v>148</v>
      </c>
      <c r="D21" s="135"/>
      <c r="E21" s="37"/>
      <c r="F21" s="37"/>
      <c r="G21" s="103" t="str">
        <f>IF(COUNTA(G9:G18)=0, "", IF(COUNTIF(G9:G18, "Nije usklađen")&gt;0, "Nije usklađen", IF(COUNTIF(G9:G18, "Usklađen")&gt;0, "Usklađen", "")))</f>
        <v/>
      </c>
      <c r="H21" s="134"/>
      <c r="J21" s="29"/>
      <c r="K21" s="29"/>
      <c r="L21" s="29"/>
    </row>
    <row r="22" spans="1:13" s="35" customFormat="1" ht="33.75" customHeight="1" x14ac:dyDescent="0.35">
      <c r="A22" s="1"/>
      <c r="B22" s="10"/>
      <c r="C22" s="21"/>
      <c r="D22" s="22"/>
      <c r="E22" s="1"/>
      <c r="F22" s="1"/>
      <c r="G22" s="1"/>
      <c r="H22" s="1"/>
      <c r="I22" s="22"/>
      <c r="J22"/>
      <c r="K22" s="1"/>
      <c r="L22"/>
      <c r="M22" s="34"/>
    </row>
    <row r="23" spans="1:13" s="35" customFormat="1" ht="33.75" customHeight="1" x14ac:dyDescent="0.35">
      <c r="A23" s="1"/>
      <c r="B23" s="10"/>
      <c r="C23" s="21"/>
      <c r="D23" s="22"/>
      <c r="E23" s="1"/>
      <c r="F23" s="1"/>
      <c r="G23" s="1"/>
      <c r="H23" s="1"/>
      <c r="I23" s="22"/>
      <c r="J23"/>
      <c r="K23"/>
      <c r="L23"/>
      <c r="M23" s="34"/>
    </row>
    <row r="24" spans="1:13" x14ac:dyDescent="0.35">
      <c r="D24" s="9"/>
      <c r="E24" s="3"/>
      <c r="I24" s="9"/>
      <c r="L24" s="284"/>
    </row>
    <row r="25" spans="1:13" s="35" customFormat="1" x14ac:dyDescent="0.35">
      <c r="A25" s="1"/>
      <c r="B25" s="1"/>
      <c r="C25" s="5"/>
      <c r="D25" s="9"/>
      <c r="E25" s="1"/>
      <c r="F25" s="1"/>
      <c r="G25" s="1"/>
      <c r="H25" s="1"/>
      <c r="I25" s="9"/>
      <c r="J25"/>
      <c r="K25"/>
      <c r="L25"/>
      <c r="M25" s="34"/>
    </row>
  </sheetData>
  <sheetProtection algorithmName="SHA-512" hashValue="TCrG5Eiyjh7XDZUcQFuC6HrgVtOZtxWpZps7PxsWKaFIXyEma4Jdpo60zIpTZM//EtBttZgYphRib+GEUGXT+Q==" saltValue="WokpSd/nbvELmBPoGNaTzw==" spinCount="100000" sheet="1" selectLockedCells="1"/>
  <conditionalFormatting sqref="E10:F13">
    <cfRule type="cellIs" dxfId="378" priority="1" operator="equal">
      <formula>"(odaberite)"</formula>
    </cfRule>
  </conditionalFormatting>
  <conditionalFormatting sqref="E17:F17">
    <cfRule type="cellIs" dxfId="377" priority="66" operator="equal">
      <formula>"(odaberite)"</formula>
    </cfRule>
  </conditionalFormatting>
  <conditionalFormatting sqref="E21:F21">
    <cfRule type="expression" dxfId="376" priority="6">
      <formula>#REF!="povezano poduzeće"</formula>
    </cfRule>
    <cfRule type="expression" dxfId="375" priority="7">
      <formula>#REF!="obrtna sredstva"</formula>
    </cfRule>
    <cfRule type="cellIs" dxfId="374" priority="8" operator="equal">
      <formula>"(odaberite)"</formula>
    </cfRule>
  </conditionalFormatting>
  <conditionalFormatting sqref="G17:H17">
    <cfRule type="containsText" dxfId="373" priority="5" operator="containsText" text="Nije usklađen">
      <formula>NOT(ISERROR(SEARCH("Nije usklađen",G17)))</formula>
    </cfRule>
    <cfRule type="containsText" dxfId="372" priority="22" operator="containsText" text="Usklađen">
      <formula>NOT(ISERROR(SEARCH("Usklađen",G17)))</formula>
    </cfRule>
  </conditionalFormatting>
  <conditionalFormatting sqref="I17">
    <cfRule type="cellIs" dxfId="371" priority="2" operator="equal">
      <formula>"(odaberite)"</formula>
    </cfRule>
  </conditionalFormatting>
  <conditionalFormatting sqref="J21 L21">
    <cfRule type="containsText" dxfId="370" priority="9" operator="containsText" text="Provjeriti dodatno e4">
      <formula>NOT(ISERROR(SEARCH("Provjeriti dodatno e4",J21)))</formula>
    </cfRule>
    <cfRule type="containsText" dxfId="369" priority="10" operator="containsText" text="Provjeriti dodatno e3">
      <formula>NOT(ISERROR(SEARCH("Provjeriti dodatno e3",J21)))</formula>
    </cfRule>
    <cfRule type="containsText" dxfId="368" priority="11" operator="containsText" text="Potrebno dodatno odgovoriti na pitanja f1) - f3)">
      <formula>NOT(ISERROR(SEARCH("Potrebno dodatno odgovoriti na pitanja f1) - f3)",J21)))</formula>
    </cfRule>
    <cfRule type="containsText" dxfId="367" priority="12" operator="containsText" text="Preskočiti e2) - e4) i odgovoriti na pitanje f)">
      <formula>NOT(ISERROR(SEARCH("Preskočiti e2) - e4) i odgovoriti na pitanje f)",J21)))</formula>
    </cfRule>
    <cfRule type="containsText" dxfId="366" priority="13" operator="containsText" text="Odgovoriti dodatno na e1), e2), e3) i e4)">
      <formula>NOT(ISERROR(SEARCH("Odgovoriti dodatno na e1), e2), e3) i e4)",J21)))</formula>
    </cfRule>
    <cfRule type="containsText" dxfId="365" priority="14" operator="containsText" text="Dodatno odgovoriti na e1.1) pitanje">
      <formula>NOT(ISERROR(SEARCH("Dodatno odgovoriti na e1.1) pitanje",J21)))</formula>
    </cfRule>
    <cfRule type="containsText" dxfId="364" priority="15" operator="containsText" text="Projekt nije prihvatljiv">
      <formula>NOT(ISERROR(SEARCH("Projekt nije prihvatljiv",J21)))</formula>
    </cfRule>
    <cfRule type="containsText" dxfId="363" priority="16" operator="containsText" text="Projekt je prihvatljiv">
      <formula>NOT(ISERROR(SEARCH("Projekt je prihvatljiv",J21)))</formula>
    </cfRule>
  </conditionalFormatting>
  <dataValidations count="1">
    <dataValidation errorStyle="information" allowBlank="1" showInputMessage="1" showErrorMessage="1" errorTitle="Provjera prihvatljivosti" error="Potrebno je precizno naznačiti gdje se u dokumentu nalazi navedeni dokaz (npr. broj stranice, podnaslov ili tablica). Nepotpune ili općenite reference neće se uzeti u obzir kao valjani dokaz" sqref="J21 L21" xr:uid="{BA5413E1-B547-436F-BD11-835A82A730A7}"/>
  </dataValidations>
  <hyperlinks>
    <hyperlink ref="C18" r:id="rId1" display="Zakonom o gradnji" xr:uid="{235CE18C-89B4-4D40-8A29-68485AD4F56A}"/>
    <hyperlink ref="C19" r:id="rId2" display="Tehničkim propisom o racionalnoj uporabi energije i toplinskoj zaštiti u zgradama" xr:uid="{531B1650-C870-4188-930B-74142CEABD88}"/>
  </hyperlinks>
  <pageMargins left="0.23622047244094491" right="0.23622047244094491" top="0.55118110236220474" bottom="0.55118110236220474" header="0.31496062992125984" footer="0.31496062992125984"/>
  <pageSetup paperSize="9" scale="63" fitToHeight="0" orientation="landscape" r:id="rId3"/>
  <drawing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6FFCF33-8828-4C8E-83D7-1F4A99B4E84B}">
          <x14:formula1>
            <xm:f>Sheet2!$A$1:$A$3</xm:f>
          </x14:formula1>
          <xm:sqref>E17</xm:sqref>
        </x14:dataValidation>
        <x14:dataValidation type="list" allowBlank="1" showInputMessage="1" showErrorMessage="1" xr:uid="{66660BC3-FB2C-41FC-8DEC-C2BBD86B0CF8}">
          <x14:formula1>
            <xm:f>Sheet3!$X$1:$X$5</xm:f>
          </x14:formula1>
          <xm:sqref>I17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1267F-CC7C-4A8B-A627-FAABBCEA4977}">
  <sheetPr>
    <pageSetUpPr fitToPage="1"/>
  </sheetPr>
  <dimension ref="A1:L39"/>
  <sheetViews>
    <sheetView showGridLines="0" topLeftCell="A18" zoomScale="80" zoomScaleNormal="80" workbookViewId="0">
      <selection activeCell="E19" sqref="E19"/>
    </sheetView>
  </sheetViews>
  <sheetFormatPr defaultColWidth="9.1796875" defaultRowHeight="15" customHeight="1" x14ac:dyDescent="0.35"/>
  <cols>
    <col min="1" max="1" width="2.453125" style="36" customWidth="1"/>
    <col min="2" max="2" width="6.26953125" style="36" customWidth="1"/>
    <col min="3" max="3" width="115.26953125" style="45" customWidth="1"/>
    <col min="4" max="4" width="2.453125" style="36" customWidth="1"/>
    <col min="5" max="5" width="14.54296875" style="46" customWidth="1"/>
    <col min="6" max="6" width="2.453125" style="36" customWidth="1"/>
    <col min="7" max="7" width="30.54296875" customWidth="1"/>
    <col min="8" max="8" width="2.453125" customWidth="1"/>
    <col min="9" max="9" width="17.81640625" style="36" customWidth="1"/>
    <col min="10" max="10" width="2.453125" customWidth="1"/>
    <col min="11" max="11" width="25.7265625" customWidth="1"/>
    <col min="12" max="12" width="2.453125" customWidth="1"/>
    <col min="13" max="16384" width="9.1796875" style="34"/>
  </cols>
  <sheetData>
    <row r="1" spans="1:12" ht="14.5" x14ac:dyDescent="0.35"/>
    <row r="2" spans="1:12" ht="14.5" x14ac:dyDescent="0.35"/>
    <row r="3" spans="1:12" ht="14.5" x14ac:dyDescent="0.35"/>
    <row r="4" spans="1:12" ht="13" customHeight="1" x14ac:dyDescent="0.35"/>
    <row r="5" spans="1:12" ht="15.65" customHeight="1" x14ac:dyDescent="0.35">
      <c r="C5" s="61"/>
      <c r="D5" s="62"/>
      <c r="E5" s="62"/>
      <c r="I5" s="62"/>
    </row>
    <row r="6" spans="1:12" ht="15.65" customHeight="1" x14ac:dyDescent="0.35">
      <c r="B6" s="106"/>
      <c r="C6" s="106" t="s">
        <v>164</v>
      </c>
      <c r="D6" s="62"/>
      <c r="E6" s="62"/>
      <c r="I6" s="62"/>
    </row>
    <row r="7" spans="1:12" ht="15.65" customHeight="1" x14ac:dyDescent="0.35">
      <c r="B7" s="106"/>
      <c r="C7" s="57"/>
      <c r="D7" s="58"/>
      <c r="E7" s="58"/>
      <c r="I7" s="58"/>
    </row>
    <row r="8" spans="1:12" ht="15.65" customHeight="1" x14ac:dyDescent="0.35">
      <c r="B8" s="107"/>
      <c r="C8" s="196" t="s">
        <v>99</v>
      </c>
      <c r="D8" s="58"/>
      <c r="E8" s="58"/>
      <c r="I8" s="58"/>
    </row>
    <row r="9" spans="1:12" ht="15.65" customHeight="1" x14ac:dyDescent="0.35">
      <c r="B9" s="161"/>
      <c r="C9" s="162"/>
      <c r="D9" s="108"/>
      <c r="E9" s="108"/>
      <c r="F9" s="118"/>
      <c r="G9" s="24"/>
      <c r="H9" s="24"/>
      <c r="I9" s="108"/>
      <c r="J9" s="24"/>
      <c r="K9" s="24"/>
    </row>
    <row r="10" spans="1:12" s="158" customFormat="1" ht="15.65" customHeight="1" x14ac:dyDescent="0.35">
      <c r="A10" s="36"/>
      <c r="B10" s="182"/>
      <c r="C10" s="160" t="s">
        <v>110</v>
      </c>
      <c r="D10" s="160"/>
      <c r="E10" s="160"/>
      <c r="F10" s="160"/>
      <c r="G10" s="160"/>
      <c r="H10" s="147"/>
      <c r="I10" s="147"/>
      <c r="J10"/>
      <c r="K10" s="39"/>
      <c r="L10" s="36"/>
    </row>
    <row r="11" spans="1:12" s="158" customFormat="1" ht="15.65" customHeight="1" x14ac:dyDescent="0.35">
      <c r="A11" s="36"/>
      <c r="B11" s="192" t="s">
        <v>109</v>
      </c>
      <c r="C11" s="227" t="s">
        <v>145</v>
      </c>
      <c r="D11" s="160"/>
      <c r="E11" s="160"/>
      <c r="F11" s="160"/>
      <c r="G11" s="160"/>
      <c r="H11" s="147"/>
      <c r="I11" s="147"/>
      <c r="J11"/>
      <c r="K11" s="39"/>
      <c r="L11" s="36"/>
    </row>
    <row r="12" spans="1:12" s="158" customFormat="1" ht="15.65" customHeight="1" x14ac:dyDescent="0.35">
      <c r="A12" s="36"/>
      <c r="B12" s="192" t="s">
        <v>109</v>
      </c>
      <c r="C12" s="227" t="s">
        <v>129</v>
      </c>
      <c r="D12" s="147"/>
      <c r="E12" s="147"/>
      <c r="F12" s="147"/>
      <c r="G12" s="147"/>
      <c r="H12" s="147"/>
      <c r="I12" s="147"/>
      <c r="J12"/>
      <c r="K12" s="39"/>
      <c r="L12" s="36"/>
    </row>
    <row r="13" spans="1:12" s="158" customFormat="1" ht="15.65" customHeight="1" x14ac:dyDescent="0.35">
      <c r="A13" s="36"/>
      <c r="B13" s="192" t="s">
        <v>109</v>
      </c>
      <c r="C13" s="227" t="s">
        <v>140</v>
      </c>
      <c r="D13" s="147"/>
      <c r="E13" s="147"/>
      <c r="F13" s="147"/>
      <c r="G13" s="147"/>
      <c r="H13" s="147"/>
      <c r="I13" s="147"/>
      <c r="J13"/>
      <c r="K13" s="39"/>
      <c r="L13" s="36"/>
    </row>
    <row r="14" spans="1:12" s="158" customFormat="1" ht="15.65" customHeight="1" x14ac:dyDescent="0.35">
      <c r="A14" s="36"/>
      <c r="B14" s="192" t="s">
        <v>109</v>
      </c>
      <c r="C14" s="227" t="s">
        <v>130</v>
      </c>
      <c r="D14" s="147"/>
      <c r="E14" s="147"/>
      <c r="F14" s="147"/>
      <c r="G14" s="147"/>
      <c r="H14" s="147"/>
      <c r="I14" s="147"/>
      <c r="J14"/>
      <c r="K14" s="39"/>
      <c r="L14" s="36"/>
    </row>
    <row r="15" spans="1:12" s="96" customFormat="1" ht="15.65" customHeight="1" x14ac:dyDescent="0.3">
      <c r="A15" s="1"/>
      <c r="B15" s="192" t="s">
        <v>109</v>
      </c>
      <c r="C15" s="223" t="s">
        <v>144</v>
      </c>
      <c r="D15" s="121"/>
      <c r="E15" s="16"/>
      <c r="F15" s="4"/>
      <c r="G15" s="1"/>
      <c r="H15" s="1"/>
      <c r="I15" s="1"/>
      <c r="J15" s="94"/>
      <c r="K15" s="94"/>
      <c r="L15" s="95"/>
    </row>
    <row r="16" spans="1:12" s="96" customFormat="1" ht="15.65" customHeight="1" x14ac:dyDescent="0.3">
      <c r="A16" s="1"/>
      <c r="B16" s="139"/>
      <c r="C16" s="223" t="s">
        <v>106</v>
      </c>
      <c r="D16" s="121"/>
      <c r="E16" s="16"/>
      <c r="F16" s="4"/>
      <c r="G16" s="1"/>
      <c r="H16" s="1"/>
      <c r="I16" s="1"/>
      <c r="J16" s="94"/>
      <c r="K16" s="94"/>
      <c r="L16" s="95"/>
    </row>
    <row r="17" spans="1:12" s="96" customFormat="1" ht="15.65" customHeight="1" x14ac:dyDescent="0.3">
      <c r="A17" s="1"/>
      <c r="B17" s="295" t="s">
        <v>109</v>
      </c>
      <c r="C17" s="224" t="s">
        <v>195</v>
      </c>
      <c r="D17" s="141"/>
      <c r="E17" s="142"/>
      <c r="F17" s="143"/>
      <c r="G17" s="125"/>
      <c r="H17" s="125"/>
      <c r="I17" s="125"/>
      <c r="J17" s="126"/>
      <c r="K17" s="126"/>
      <c r="L17" s="95"/>
    </row>
    <row r="18" spans="1:12" s="96" customFormat="1" ht="15.65" customHeight="1" x14ac:dyDescent="0.35">
      <c r="A18" s="1"/>
      <c r="B18" s="139"/>
      <c r="C18" s="181"/>
      <c r="D18" s="121"/>
      <c r="E18" s="16"/>
      <c r="F18" s="4"/>
      <c r="G18" s="1"/>
      <c r="H18" s="1"/>
      <c r="I18" s="1"/>
      <c r="J18" s="94"/>
      <c r="K18" s="94"/>
      <c r="L18" s="95"/>
    </row>
    <row r="19" spans="1:12" s="158" customFormat="1" ht="45" customHeight="1" x14ac:dyDescent="0.35">
      <c r="A19" s="36"/>
      <c r="B19" s="201"/>
      <c r="C19" s="200" t="s">
        <v>131</v>
      </c>
      <c r="D19" s="41"/>
      <c r="E19" s="214"/>
      <c r="F19" s="36"/>
      <c r="G19"/>
      <c r="H19"/>
      <c r="I19" s="41"/>
      <c r="J19"/>
      <c r="K19"/>
      <c r="L19" s="36"/>
    </row>
    <row r="20" spans="1:12" s="158" customFormat="1" ht="15.65" customHeight="1" x14ac:dyDescent="0.35">
      <c r="A20" s="36"/>
      <c r="B20" s="119"/>
      <c r="C20" s="119"/>
      <c r="D20" s="119"/>
      <c r="E20" s="46"/>
      <c r="F20" s="36"/>
      <c r="G20"/>
      <c r="H20"/>
      <c r="I20" s="119"/>
      <c r="J20"/>
      <c r="K20"/>
      <c r="L20" s="36"/>
    </row>
    <row r="21" spans="1:12" s="158" customFormat="1" ht="69" customHeight="1" x14ac:dyDescent="0.35">
      <c r="A21" s="36"/>
      <c r="B21" s="110"/>
      <c r="C21" s="110" t="s">
        <v>127</v>
      </c>
      <c r="D21" s="109"/>
      <c r="E21" s="111" t="s">
        <v>17</v>
      </c>
      <c r="F21" s="36"/>
      <c r="G21" s="111" t="s">
        <v>18</v>
      </c>
      <c r="H21" s="150"/>
      <c r="I21" s="102" t="s">
        <v>104</v>
      </c>
      <c r="J21" s="47"/>
      <c r="K21" s="102" t="s">
        <v>105</v>
      </c>
      <c r="L21" s="36"/>
    </row>
    <row r="22" spans="1:12" s="158" customFormat="1" ht="14.5" x14ac:dyDescent="0.35">
      <c r="A22" s="36"/>
      <c r="B22" s="44"/>
      <c r="C22" s="45"/>
      <c r="D22" s="36"/>
      <c r="E22" s="46"/>
      <c r="F22" s="36"/>
      <c r="G22"/>
      <c r="H22"/>
      <c r="I22" s="36"/>
      <c r="J22"/>
      <c r="K22"/>
      <c r="L22" s="36"/>
    </row>
    <row r="23" spans="1:12" s="159" customFormat="1" ht="50.15" customHeight="1" x14ac:dyDescent="0.35">
      <c r="A23" s="153"/>
      <c r="B23" s="185">
        <v>1</v>
      </c>
      <c r="C23" s="193" t="s">
        <v>133</v>
      </c>
      <c r="D23" s="154"/>
      <c r="E23" s="156" t="s">
        <v>17</v>
      </c>
      <c r="F23" s="153"/>
      <c r="G23" s="151" t="str">
        <f>IF(E23 = "DA", "Prihvatljiv", IF(E23 = "NE", "Nije prihvatljiv i daljnje popunjavanje nije potrebno", ""))</f>
        <v/>
      </c>
      <c r="H23" s="155"/>
      <c r="I23" s="206"/>
      <c r="J23" s="157"/>
      <c r="K23" s="207"/>
      <c r="L23" s="153"/>
    </row>
    <row r="24" spans="1:12" s="158" customFormat="1" ht="50.15" customHeight="1" x14ac:dyDescent="0.35">
      <c r="A24" s="36"/>
      <c r="B24" s="184">
        <v>2</v>
      </c>
      <c r="C24" s="194" t="s">
        <v>134</v>
      </c>
      <c r="D24" s="128"/>
      <c r="E24" s="98" t="s">
        <v>17</v>
      </c>
      <c r="F24" s="36"/>
      <c r="G24" s="152" t="str">
        <f>IF(E24 = "DA", "Nije usklađen i daljnje popunjavanje nije potrebno", IF(E24 = "NE", "Usklađen", ""))</f>
        <v/>
      </c>
      <c r="H24" s="149"/>
      <c r="I24" s="105" t="s">
        <v>17</v>
      </c>
      <c r="J24" s="18"/>
      <c r="K24" s="116"/>
      <c r="L24" s="55"/>
    </row>
    <row r="25" spans="1:12" s="158" customFormat="1" ht="50.15" customHeight="1" x14ac:dyDescent="0.35">
      <c r="A25" s="36"/>
      <c r="B25" s="184">
        <v>3</v>
      </c>
      <c r="C25" s="195" t="s">
        <v>135</v>
      </c>
      <c r="D25" s="128"/>
      <c r="E25" s="186" t="s">
        <v>17</v>
      </c>
      <c r="F25" s="36"/>
      <c r="G25" s="187" t="str">
        <f>IF(E25 = "DA", "Usklađen i daljnje popunjavanje nije potrebno", IF(E25 = "NE", "Potrebno dodatno odgovoriti na pitanje broj 4", ""))</f>
        <v/>
      </c>
      <c r="H25" s="148"/>
      <c r="I25" s="105" t="s">
        <v>17</v>
      </c>
      <c r="J25"/>
      <c r="K25" s="115"/>
      <c r="L25" s="36"/>
    </row>
    <row r="26" spans="1:12" s="158" customFormat="1" ht="14.5" x14ac:dyDescent="0.35">
      <c r="A26" s="36"/>
      <c r="B26" s="40"/>
      <c r="C26" s="41"/>
      <c r="D26" s="41"/>
      <c r="E26" s="20"/>
      <c r="F26" s="36"/>
      <c r="G26"/>
      <c r="H26"/>
      <c r="I26" s="41"/>
      <c r="J26"/>
      <c r="K26"/>
      <c r="L26" s="36"/>
    </row>
    <row r="27" spans="1:12" s="158" customFormat="1" ht="15.75" customHeight="1" x14ac:dyDescent="0.35">
      <c r="A27" s="36"/>
      <c r="B27" s="42"/>
      <c r="C27" s="42"/>
      <c r="D27" s="42"/>
      <c r="E27" s="20"/>
      <c r="F27" s="36"/>
      <c r="G27" s="43"/>
      <c r="H27" s="43"/>
      <c r="I27" s="42"/>
      <c r="J27"/>
      <c r="K27" s="36"/>
      <c r="L27" s="36"/>
    </row>
    <row r="28" spans="1:12" s="158" customFormat="1" ht="31" x14ac:dyDescent="0.35">
      <c r="A28" s="36"/>
      <c r="B28" s="112">
        <v>4</v>
      </c>
      <c r="C28" s="205" t="s">
        <v>111</v>
      </c>
      <c r="D28" s="130"/>
      <c r="E28" s="133" t="s">
        <v>17</v>
      </c>
      <c r="F28" s="36"/>
      <c r="G28" s="114" t="str">
        <f>IF(G25="Usklađen i daljnje popunjavanje nije potrebno","-",IF(E28="DA","Usklađen",IF(E28="NE","Nije usklađen","")))</f>
        <v/>
      </c>
      <c r="H28" s="120"/>
      <c r="I28" s="105" t="s">
        <v>17</v>
      </c>
      <c r="J28"/>
      <c r="K28" s="115"/>
      <c r="L28" s="36"/>
    </row>
    <row r="29" spans="1:12" s="158" customFormat="1" ht="28" x14ac:dyDescent="0.35">
      <c r="A29" s="36"/>
      <c r="B29" s="48"/>
      <c r="C29" s="183" t="s">
        <v>112</v>
      </c>
      <c r="D29" s="130"/>
      <c r="E29" s="131"/>
      <c r="F29" s="36"/>
      <c r="G29" s="120"/>
      <c r="H29" s="120"/>
      <c r="I29" s="129"/>
      <c r="J29"/>
      <c r="K29" s="132"/>
      <c r="L29" s="36"/>
    </row>
    <row r="30" spans="1:12" s="158" customFormat="1" ht="15.5" x14ac:dyDescent="0.35">
      <c r="A30" s="36"/>
      <c r="B30" s="48"/>
      <c r="C30" s="250"/>
      <c r="D30" s="130"/>
      <c r="E30" s="131"/>
      <c r="F30" s="36"/>
      <c r="G30" s="120"/>
      <c r="H30" s="120"/>
      <c r="I30" s="129"/>
      <c r="J30"/>
      <c r="K30" s="132"/>
      <c r="L30" s="36"/>
    </row>
    <row r="31" spans="1:12" s="158" customFormat="1" ht="28" customHeight="1" x14ac:dyDescent="0.35">
      <c r="A31" s="36"/>
      <c r="B31" s="48"/>
      <c r="C31" s="200" t="s">
        <v>174</v>
      </c>
      <c r="D31" s="130"/>
      <c r="E31" s="133"/>
      <c r="F31" s="36"/>
      <c r="G31" s="120"/>
      <c r="H31" s="120"/>
      <c r="I31" s="129"/>
      <c r="J31"/>
      <c r="K31" s="132"/>
      <c r="L31" s="36"/>
    </row>
    <row r="32" spans="1:12" s="158" customFormat="1" ht="15" customHeight="1" x14ac:dyDescent="0.35">
      <c r="A32" s="36"/>
      <c r="B32" s="48"/>
      <c r="C32" s="49"/>
      <c r="D32" s="49"/>
      <c r="E32" s="47"/>
      <c r="F32" s="36"/>
      <c r="G32"/>
      <c r="H32"/>
      <c r="I32" s="49"/>
      <c r="J32"/>
      <c r="K32"/>
      <c r="L32" s="36"/>
    </row>
    <row r="33" spans="1:12" ht="30" customHeight="1" x14ac:dyDescent="0.35">
      <c r="B33" s="50"/>
      <c r="C33" s="179" t="s">
        <v>148</v>
      </c>
      <c r="D33" s="146"/>
      <c r="E33" s="51"/>
      <c r="F33" s="51"/>
      <c r="G33" s="52" t="str">
        <f>IF(OR(G24 = "Nije usklađen i daljnje popunjavanje nije potrebno", G28 = "Nije usklađen"), "Nije usklađen", IF(OR(G25 = "Usklađen i daljnje popunjavanje nije potrebno", G28 = "Usklađen"), "Usklađen", ""))</f>
        <v/>
      </c>
      <c r="H33" s="117"/>
      <c r="I33" s="146"/>
      <c r="J33" s="97"/>
      <c r="K33" s="97"/>
      <c r="L33" s="29"/>
    </row>
    <row r="34" spans="1:12" ht="14.5" x14ac:dyDescent="0.35">
      <c r="B34" s="53"/>
      <c r="C34" s="38"/>
      <c r="D34" s="38"/>
      <c r="G34" s="13"/>
      <c r="H34" s="13"/>
      <c r="I34" s="38"/>
    </row>
    <row r="35" spans="1:12" ht="14.5" x14ac:dyDescent="0.35">
      <c r="B35" s="53"/>
      <c r="C35" s="38"/>
      <c r="D35" s="38"/>
      <c r="G35" s="13"/>
      <c r="H35" s="13"/>
      <c r="I35" s="38"/>
    </row>
    <row r="36" spans="1:12" ht="14.5" x14ac:dyDescent="0.35">
      <c r="B36" s="53"/>
      <c r="C36" s="38"/>
      <c r="D36" s="38"/>
      <c r="G36" s="13"/>
      <c r="H36" s="13"/>
      <c r="I36" s="38"/>
    </row>
    <row r="37" spans="1:12" ht="14.5" x14ac:dyDescent="0.35">
      <c r="B37" s="53"/>
      <c r="C37" s="38"/>
      <c r="D37" s="38"/>
      <c r="G37" s="13"/>
      <c r="H37" s="13"/>
      <c r="I37" s="38"/>
    </row>
    <row r="38" spans="1:12" s="158" customFormat="1" ht="14.5" x14ac:dyDescent="0.35">
      <c r="A38" s="36"/>
      <c r="B38" s="36"/>
      <c r="C38" s="45"/>
      <c r="D38" s="54"/>
      <c r="E38" s="46"/>
      <c r="F38" s="36"/>
      <c r="G38"/>
      <c r="H38"/>
      <c r="I38" s="54"/>
      <c r="J38"/>
      <c r="K38"/>
      <c r="L38" s="36"/>
    </row>
    <row r="39" spans="1:12" ht="14.5" x14ac:dyDescent="0.35"/>
  </sheetData>
  <sheetProtection algorithmName="SHA-512" hashValue="Tzuy0BVAnssSsMI1NaHc1mH5P2yMDKLx4YCgfqt+oRfCojaKIsId/TYxPNLi5qZ3l0EjgDAZYsdYI9gcdhx/7A==" saltValue="DYEHhAoBydBeeX5MJ0Bp9Q==" spinCount="100000" sheet="1" selectLockedCells="1"/>
  <conditionalFormatting sqref="C34:C37">
    <cfRule type="containsText" dxfId="362" priority="570" operator="containsText" text="Projekt nije prihvatljiv">
      <formula>NOT(ISERROR(SEARCH("Projekt nije prihvatljiv",C34)))</formula>
    </cfRule>
    <cfRule type="containsText" dxfId="361" priority="573" operator="containsText" text="Projekt je prihvatljiv">
      <formula>NOT(ISERROR(SEARCH("Projekt je prihvatljiv",C34)))</formula>
    </cfRule>
    <cfRule type="expression" dxfId="360" priority="569">
      <formula>#REF!="Projekt je prihvatljiv - daljnje popunjavanje nije potrebno"</formula>
    </cfRule>
    <cfRule type="expression" dxfId="359" priority="566">
      <formula>#REF!="Projekt nije prihvatljiv"</formula>
    </cfRule>
    <cfRule type="containsText" dxfId="358" priority="572" operator="containsText" text="Projekt nije prihvatljiv">
      <formula>NOT(ISERROR(SEARCH("Projekt nije prihvatljiv",C34)))</formula>
    </cfRule>
    <cfRule type="containsText" dxfId="357" priority="571" operator="containsText" text="Projekt je prihvatljiv">
      <formula>NOT(ISERROR(SEARCH("Projekt je prihvatljiv",C34)))</formula>
    </cfRule>
  </conditionalFormatting>
  <conditionalFormatting sqref="E19">
    <cfRule type="expression" dxfId="356" priority="8">
      <formula>#REF!="povezano poduzeće"</formula>
    </cfRule>
    <cfRule type="expression" dxfId="355" priority="9">
      <formula>#REF!="obrtna sredstva"</formula>
    </cfRule>
    <cfRule type="cellIs" dxfId="354" priority="10" operator="equal">
      <formula>"(odaberite)"</formula>
    </cfRule>
  </conditionalFormatting>
  <conditionalFormatting sqref="E15:F18">
    <cfRule type="cellIs" dxfId="353" priority="14" operator="equal">
      <formula>"(odaberite)"</formula>
    </cfRule>
  </conditionalFormatting>
  <conditionalFormatting sqref="E33:F33">
    <cfRule type="expression" dxfId="352" priority="93">
      <formula>#REF!="povezano poduzeće"</formula>
    </cfRule>
    <cfRule type="expression" dxfId="351" priority="94">
      <formula>#REF!="obrtna sredstva"</formula>
    </cfRule>
    <cfRule type="cellIs" dxfId="350" priority="95" operator="equal">
      <formula>"(odaberite)"</formula>
    </cfRule>
  </conditionalFormatting>
  <conditionalFormatting sqref="G23:H23">
    <cfRule type="containsText" dxfId="349" priority="109" operator="containsText" text="Prihvatljiv">
      <formula>NOT(ISERROR(SEARCH("Prihvatljiv",G23)))</formula>
    </cfRule>
    <cfRule type="containsText" dxfId="348" priority="110" operator="containsText" text="Nije prihvatljiv i daljnje popunjavanje nije potrebno">
      <formula>NOT(ISERROR(SEARCH("Nije prihvatljiv i daljnje popunjavanje nije potrebno",G23)))</formula>
    </cfRule>
  </conditionalFormatting>
  <conditionalFormatting sqref="G23:H25">
    <cfRule type="containsText" dxfId="347" priority="114" operator="containsText" text="Projekt nije prihvatljiv">
      <formula>NOT(ISERROR(SEARCH("Projekt nije prihvatljiv",G23)))</formula>
    </cfRule>
    <cfRule type="containsText" dxfId="346" priority="112" operator="containsText" text="Projekt nije prihvatljiv">
      <formula>NOT(ISERROR(SEARCH("Projekt nije prihvatljiv",G23)))</formula>
    </cfRule>
    <cfRule type="containsText" dxfId="345" priority="115" operator="containsText" text="Projekt je prihvatljiv">
      <formula>NOT(ISERROR(SEARCH("Projekt je prihvatljiv",G23)))</formula>
    </cfRule>
    <cfRule type="containsText" dxfId="344" priority="108" operator="containsText" text="Nije prihvatljiv i daljnje popunjavanje nije potrebno">
      <formula>NOT(ISERROR(SEARCH("Nije prihvatljiv i daljnje popunjavanje nije potrebno",G23)))</formula>
    </cfRule>
    <cfRule type="containsText" dxfId="343" priority="104" operator="containsText" text="Potrebno dodatno odgovoriti na pitanje broj 4">
      <formula>NOT(ISERROR(SEARCH("Potrebno dodatno odgovoriti na pitanje broj 4",G23)))</formula>
    </cfRule>
    <cfRule type="containsText" dxfId="342" priority="105" operator="containsText" text="Usklađen i daljnje popunjavanje nije potrebno">
      <formula>NOT(ISERROR(SEARCH("Usklađen i daljnje popunjavanje nije potrebno",G23)))</formula>
    </cfRule>
    <cfRule type="containsText" dxfId="341" priority="106" operator="containsText" text="Nije prihvatljiv">
      <formula>NOT(ISERROR(SEARCH("Nije prihvatljiv",G23)))</formula>
    </cfRule>
    <cfRule type="containsText" dxfId="340" priority="113" operator="containsText" text="Projekt je prihvatljiv">
      <formula>NOT(ISERROR(SEARCH("Projekt je prihvatljiv",G23)))</formula>
    </cfRule>
    <cfRule type="containsText" dxfId="339" priority="107" operator="containsText" text="Prihvatljiv">
      <formula>NOT(ISERROR(SEARCH("Prihvatljiv",G23)))</formula>
    </cfRule>
    <cfRule type="containsText" dxfId="338" priority="111" operator="containsText" text="Dodatno odgovoriti na pitanja 4) - 9) - ovisno o kategoriji vozila">
      <formula>NOT(ISERROR(SEARCH("Dodatno odgovoriti na pitanja 4) - 9) - ovisno o kategoriji vozila",G23)))</formula>
    </cfRule>
  </conditionalFormatting>
  <conditionalFormatting sqref="G24:H24">
    <cfRule type="containsText" dxfId="337" priority="91" operator="containsText" text="Nije usklađen">
      <formula>NOT(ISERROR(SEARCH("Nije usklađen",G24)))</formula>
    </cfRule>
    <cfRule type="containsText" dxfId="336" priority="92" operator="containsText" text="Usklađen">
      <formula>NOT(ISERROR(SEARCH("Usklađen",G24)))</formula>
    </cfRule>
  </conditionalFormatting>
  <conditionalFormatting sqref="G28:H31">
    <cfRule type="containsText" dxfId="335" priority="142" operator="containsText" text="Projekt nije prihvatljiv">
      <formula>NOT(ISERROR(SEARCH("Projekt nije prihvatljiv",G28)))</formula>
    </cfRule>
    <cfRule type="containsText" dxfId="334" priority="143" operator="containsText" text="Projekt je prihvatljiv">
      <formula>NOT(ISERROR(SEARCH("Projekt je prihvatljiv",G28)))</formula>
    </cfRule>
    <cfRule type="containsText" dxfId="333" priority="138" operator="containsText" text="Projekt je usklađen">
      <formula>NOT(ISERROR(SEARCH("Projekt je usklađen",G28)))</formula>
    </cfRule>
    <cfRule type="containsText" dxfId="332" priority="116" operator="containsText" text="Nije usklađen">
      <formula>NOT(ISERROR(SEARCH("Nije usklađen",G28)))</formula>
    </cfRule>
    <cfRule type="containsText" dxfId="331" priority="117" operator="containsText" text="Usklađen">
      <formula>NOT(ISERROR(SEARCH("Usklađen",G28)))</formula>
    </cfRule>
    <cfRule type="containsText" dxfId="330" priority="129" operator="containsText" text="Provjeriti iduće pitanje">
      <formula>NOT(ISERROR(SEARCH("Provjeriti iduće pitanje",G28)))</formula>
    </cfRule>
    <cfRule type="containsText" dxfId="329" priority="137" operator="containsText" text="Projekt nije usklađen, ali potencijalno prihvatljiv">
      <formula>NOT(ISERROR(SEARCH("Projekt nije usklađen, ali potencijalno prihvatljiv",G28)))</formula>
    </cfRule>
    <cfRule type="containsText" dxfId="328" priority="140" operator="containsText" text="Projekt nije prihvatljiv">
      <formula>NOT(ISERROR(SEARCH("Projekt nije prihvatljiv",G28)))</formula>
    </cfRule>
    <cfRule type="containsText" dxfId="327" priority="141" operator="containsText" text="Projekt je prihvatljiv">
      <formula>NOT(ISERROR(SEARCH("Projekt je prihvatljiv",G28)))</formula>
    </cfRule>
  </conditionalFormatting>
  <conditionalFormatting sqref="I23:I25">
    <cfRule type="cellIs" dxfId="326" priority="11" operator="equal">
      <formula>"(odaberite)"</formula>
    </cfRule>
  </conditionalFormatting>
  <conditionalFormatting sqref="I28">
    <cfRule type="cellIs" dxfId="325" priority="15" operator="equal">
      <formula>"(odaberite)"</formula>
    </cfRule>
  </conditionalFormatting>
  <conditionalFormatting sqref="L33">
    <cfRule type="containsText" dxfId="324" priority="96" operator="containsText" text="Provjeriti dodatno e4">
      <formula>NOT(ISERROR(SEARCH("Provjeriti dodatno e4",L33)))</formula>
    </cfRule>
    <cfRule type="containsText" dxfId="323" priority="103" operator="containsText" text="Projekt je prihvatljiv">
      <formula>NOT(ISERROR(SEARCH("Projekt je prihvatljiv",L33)))</formula>
    </cfRule>
    <cfRule type="containsText" dxfId="322" priority="102" operator="containsText" text="Projekt nije prihvatljiv">
      <formula>NOT(ISERROR(SEARCH("Projekt nije prihvatljiv",L33)))</formula>
    </cfRule>
    <cfRule type="containsText" dxfId="321" priority="101" operator="containsText" text="Dodatno odgovoriti na e1.1) pitanje">
      <formula>NOT(ISERROR(SEARCH("Dodatno odgovoriti na e1.1) pitanje",L33)))</formula>
    </cfRule>
    <cfRule type="containsText" dxfId="320" priority="100" operator="containsText" text="Odgovoriti dodatno na e1), e2), e3) i e4)">
      <formula>NOT(ISERROR(SEARCH("Odgovoriti dodatno na e1), e2), e3) i e4)",L33)))</formula>
    </cfRule>
    <cfRule type="containsText" dxfId="319" priority="99" operator="containsText" text="Preskočiti e2) - e4) i odgovoriti na pitanje f)">
      <formula>NOT(ISERROR(SEARCH("Preskočiti e2) - e4) i odgovoriti na pitanje f)",L33)))</formula>
    </cfRule>
    <cfRule type="containsText" dxfId="318" priority="98" operator="containsText" text="Potrebno dodatno odgovoriti na pitanja f1) - f3)">
      <formula>NOT(ISERROR(SEARCH("Potrebno dodatno odgovoriti na pitanja f1) - f3)",L33)))</formula>
    </cfRule>
    <cfRule type="containsText" dxfId="317" priority="97" operator="containsText" text="Provjeriti dodatno e3">
      <formula>NOT(ISERROR(SEARCH("Provjeriti dodatno e3",L33)))</formula>
    </cfRule>
  </conditionalFormatting>
  <dataValidations count="1">
    <dataValidation errorStyle="information" allowBlank="1" showInputMessage="1" showErrorMessage="1" errorTitle="Provjera prihvatljivosti" error="Potrebno je precizno naznačiti gdje se u dokumentu nalazi navedeni dokaz (npr. broj stranice, podnaslov ili tablica). Nepotpune ili općenite reference neće se uzeti u obzir kao valjani dokaz" sqref="L33" xr:uid="{DC4E0C2F-DB45-4334-8811-588A90270EAB}"/>
  </dataValidations>
  <pageMargins left="0.23622047244094491" right="0.23622047244094491" top="0.55118110236220474" bottom="0.55118110236220474" header="0.31496062992125984" footer="0.31496062992125984"/>
  <pageSetup paperSize="9" scale="6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95956220-3FBD-4DDA-AA6A-991A3B0726A2}">
          <x14:formula1>
            <xm:f>Sheet2!$A$1:$A$3</xm:f>
          </x14:formula1>
          <xm:sqref>E23:E25 E28</xm:sqref>
        </x14:dataValidation>
        <x14:dataValidation type="list" allowBlank="1" showInputMessage="1" showErrorMessage="1" xr:uid="{7AE45A27-1C38-49C1-A2BF-1155F022D9E0}">
          <x14:formula1>
            <xm:f>Sheet3!$E$11:$E$13</xm:f>
          </x14:formula1>
          <xm:sqref>I24:I25</xm:sqref>
        </x14:dataValidation>
        <x14:dataValidation type="list" allowBlank="1" showInputMessage="1" showErrorMessage="1" xr:uid="{D9027814-2B34-42C6-9AE4-E959BF0F333B}">
          <x14:formula1>
            <xm:f>Sheet3!$L$11:$L$14</xm:f>
          </x14:formula1>
          <xm:sqref>I28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56E2B-0A54-4D5B-92BD-EC2E5E52928B}">
  <sheetPr>
    <pageSetUpPr fitToPage="1"/>
  </sheetPr>
  <dimension ref="A1:L34"/>
  <sheetViews>
    <sheetView showGridLines="0" topLeftCell="A4" zoomScale="80" zoomScaleNormal="80" workbookViewId="0">
      <selection activeCell="E18" sqref="E18"/>
    </sheetView>
  </sheetViews>
  <sheetFormatPr defaultColWidth="9.1796875" defaultRowHeight="15" customHeight="1" x14ac:dyDescent="0.35"/>
  <cols>
    <col min="1" max="1" width="2.453125" style="36" customWidth="1"/>
    <col min="2" max="2" width="6.26953125" style="36" customWidth="1"/>
    <col min="3" max="3" width="115.26953125" style="45" customWidth="1"/>
    <col min="4" max="4" width="2.453125" style="36" customWidth="1"/>
    <col min="5" max="5" width="14.54296875" style="46" customWidth="1"/>
    <col min="6" max="6" width="2.453125" style="36" customWidth="1"/>
    <col min="7" max="7" width="30.54296875" customWidth="1"/>
    <col min="8" max="8" width="2.453125" customWidth="1"/>
    <col min="9" max="9" width="17.81640625" style="36" customWidth="1"/>
    <col min="10" max="10" width="2.453125" customWidth="1"/>
    <col min="11" max="11" width="25.7265625" customWidth="1"/>
    <col min="12" max="12" width="2.453125" customWidth="1"/>
    <col min="13" max="16384" width="9.1796875" style="34"/>
  </cols>
  <sheetData>
    <row r="1" spans="1:12" ht="14.5" x14ac:dyDescent="0.35"/>
    <row r="2" spans="1:12" ht="14.5" x14ac:dyDescent="0.35"/>
    <row r="3" spans="1:12" ht="14.5" x14ac:dyDescent="0.35"/>
    <row r="4" spans="1:12" ht="13" customHeight="1" x14ac:dyDescent="0.35"/>
    <row r="5" spans="1:12" ht="15.65" customHeight="1" x14ac:dyDescent="0.35">
      <c r="C5" s="61"/>
      <c r="D5" s="62"/>
      <c r="E5" s="62"/>
      <c r="I5" s="62"/>
    </row>
    <row r="6" spans="1:12" ht="15.65" customHeight="1" x14ac:dyDescent="0.35">
      <c r="B6" s="106"/>
      <c r="C6" s="106" t="s">
        <v>164</v>
      </c>
      <c r="D6" s="62"/>
      <c r="E6" s="62"/>
      <c r="I6" s="62"/>
    </row>
    <row r="7" spans="1:12" ht="15.65" customHeight="1" x14ac:dyDescent="0.35">
      <c r="B7" s="106"/>
      <c r="C7" s="57"/>
      <c r="D7" s="58"/>
      <c r="E7" s="58"/>
      <c r="I7" s="58"/>
    </row>
    <row r="8" spans="1:12" ht="15.65" customHeight="1" x14ac:dyDescent="0.35">
      <c r="B8" s="107"/>
      <c r="C8" s="196" t="s">
        <v>114</v>
      </c>
      <c r="D8" s="58"/>
      <c r="E8" s="58"/>
      <c r="I8" s="58"/>
    </row>
    <row r="9" spans="1:12" ht="15.65" customHeight="1" x14ac:dyDescent="0.35">
      <c r="B9" s="161"/>
      <c r="C9" s="162"/>
      <c r="D9" s="108"/>
      <c r="E9" s="108"/>
      <c r="F9" s="118"/>
      <c r="G9" s="24"/>
      <c r="H9" s="24"/>
      <c r="I9" s="108"/>
      <c r="J9" s="24"/>
      <c r="K9" s="24"/>
    </row>
    <row r="10" spans="1:12" s="158" customFormat="1" ht="15.65" customHeight="1" x14ac:dyDescent="0.35">
      <c r="A10" s="36"/>
      <c r="B10" s="182"/>
      <c r="C10" s="219" t="s">
        <v>110</v>
      </c>
      <c r="D10" s="160"/>
      <c r="E10" s="160"/>
      <c r="F10" s="160"/>
      <c r="G10" s="160"/>
      <c r="H10" s="147"/>
      <c r="I10" s="147"/>
      <c r="J10"/>
      <c r="K10" s="39"/>
      <c r="L10" s="36"/>
    </row>
    <row r="11" spans="1:12" s="158" customFormat="1" ht="15.65" customHeight="1" x14ac:dyDescent="0.35">
      <c r="A11" s="36"/>
      <c r="B11" s="192" t="s">
        <v>109</v>
      </c>
      <c r="C11" s="220" t="s">
        <v>146</v>
      </c>
      <c r="D11" s="160"/>
      <c r="E11" s="160"/>
      <c r="F11" s="160"/>
      <c r="G11" s="160"/>
      <c r="H11" s="147"/>
      <c r="I11" s="147"/>
      <c r="J11"/>
      <c r="K11" s="39"/>
      <c r="L11" s="36"/>
    </row>
    <row r="12" spans="1:12" s="158" customFormat="1" ht="15.65" customHeight="1" x14ac:dyDescent="0.35">
      <c r="A12" s="36"/>
      <c r="B12" s="192" t="s">
        <v>109</v>
      </c>
      <c r="C12" s="220" t="s">
        <v>129</v>
      </c>
      <c r="D12" s="147"/>
      <c r="E12" s="147"/>
      <c r="F12" s="147"/>
      <c r="G12" s="147"/>
      <c r="H12" s="147"/>
      <c r="I12" s="147"/>
      <c r="J12"/>
      <c r="K12" s="39"/>
      <c r="L12" s="36"/>
    </row>
    <row r="13" spans="1:12" s="158" customFormat="1" ht="15.65" customHeight="1" x14ac:dyDescent="0.35">
      <c r="A13" s="36"/>
      <c r="B13" s="192" t="s">
        <v>109</v>
      </c>
      <c r="C13" s="220" t="s">
        <v>140</v>
      </c>
      <c r="D13" s="147"/>
      <c r="E13" s="147"/>
      <c r="F13" s="147"/>
      <c r="G13" s="147"/>
      <c r="H13" s="147"/>
      <c r="I13" s="147"/>
      <c r="J13"/>
      <c r="K13" s="39"/>
      <c r="L13" s="36"/>
    </row>
    <row r="14" spans="1:12" s="96" customFormat="1" ht="15.65" customHeight="1" x14ac:dyDescent="0.35">
      <c r="A14" s="1"/>
      <c r="B14" s="192" t="s">
        <v>109</v>
      </c>
      <c r="C14" s="221" t="s">
        <v>141</v>
      </c>
      <c r="D14" s="121"/>
      <c r="E14" s="16"/>
      <c r="F14" s="4"/>
      <c r="G14" s="1"/>
      <c r="H14" s="1"/>
      <c r="I14" s="1"/>
      <c r="J14" s="94"/>
      <c r="K14" s="94"/>
      <c r="L14" s="95"/>
    </row>
    <row r="15" spans="1:12" s="96" customFormat="1" ht="15.65" customHeight="1" x14ac:dyDescent="0.35">
      <c r="A15" s="1"/>
      <c r="B15" s="139"/>
      <c r="C15" s="221" t="s">
        <v>106</v>
      </c>
      <c r="D15" s="121"/>
      <c r="E15" s="16"/>
      <c r="F15" s="4"/>
      <c r="G15" s="1"/>
      <c r="H15" s="1"/>
      <c r="I15" s="1"/>
      <c r="J15" s="94"/>
      <c r="K15" s="94"/>
      <c r="L15" s="95"/>
    </row>
    <row r="16" spans="1:12" s="96" customFormat="1" ht="15.65" customHeight="1" x14ac:dyDescent="0.3">
      <c r="A16" s="1"/>
      <c r="B16" s="295" t="s">
        <v>109</v>
      </c>
      <c r="C16" s="224" t="s">
        <v>195</v>
      </c>
      <c r="D16" s="141"/>
      <c r="E16" s="142"/>
      <c r="F16" s="143"/>
      <c r="G16" s="125"/>
      <c r="H16" s="125"/>
      <c r="I16" s="125"/>
      <c r="J16" s="126"/>
      <c r="K16" s="126"/>
      <c r="L16" s="95"/>
    </row>
    <row r="17" spans="1:12" s="96" customFormat="1" ht="15.65" customHeight="1" x14ac:dyDescent="0.35">
      <c r="A17" s="1"/>
      <c r="B17" s="140"/>
      <c r="C17" s="181"/>
      <c r="D17" s="121"/>
      <c r="E17" s="16"/>
      <c r="F17" s="4"/>
      <c r="G17" s="1"/>
      <c r="H17" s="1"/>
      <c r="I17" s="1"/>
      <c r="J17" s="94"/>
      <c r="K17" s="94"/>
      <c r="L17" s="95"/>
    </row>
    <row r="18" spans="1:12" s="158" customFormat="1" ht="45" customHeight="1" x14ac:dyDescent="0.35">
      <c r="A18" s="36"/>
      <c r="B18" s="202"/>
      <c r="C18" s="200" t="s">
        <v>126</v>
      </c>
      <c r="D18" s="41"/>
      <c r="E18" s="215" t="s">
        <v>17</v>
      </c>
      <c r="F18" s="36"/>
      <c r="G18"/>
      <c r="H18"/>
      <c r="I18" s="41"/>
      <c r="J18"/>
      <c r="K18"/>
      <c r="L18" s="36"/>
    </row>
    <row r="19" spans="1:12" s="158" customFormat="1" ht="45" customHeight="1" x14ac:dyDescent="0.35">
      <c r="A19" s="36"/>
      <c r="B19" s="203"/>
      <c r="C19" s="204" t="s">
        <v>131</v>
      </c>
      <c r="D19" s="41"/>
      <c r="E19" s="216"/>
      <c r="F19" s="36"/>
      <c r="G19"/>
      <c r="H19"/>
      <c r="I19" s="41"/>
      <c r="J19"/>
      <c r="K19"/>
      <c r="L19" s="36"/>
    </row>
    <row r="20" spans="1:12" s="158" customFormat="1" ht="15" customHeight="1" x14ac:dyDescent="0.35">
      <c r="A20" s="36"/>
      <c r="B20" s="56"/>
      <c r="C20" s="56"/>
      <c r="D20" s="56"/>
      <c r="E20" s="46"/>
      <c r="F20" s="36"/>
      <c r="G20"/>
      <c r="H20"/>
      <c r="I20" s="56"/>
      <c r="J20"/>
      <c r="K20"/>
      <c r="L20" s="36"/>
    </row>
    <row r="21" spans="1:12" s="158" customFormat="1" ht="69" customHeight="1" x14ac:dyDescent="0.35">
      <c r="A21" s="36"/>
      <c r="B21" s="110"/>
      <c r="C21" s="110" t="s">
        <v>127</v>
      </c>
      <c r="D21" s="109"/>
      <c r="E21" s="111" t="s">
        <v>17</v>
      </c>
      <c r="F21" s="36"/>
      <c r="G21" s="111" t="s">
        <v>18</v>
      </c>
      <c r="H21" s="150"/>
      <c r="I21" s="102" t="s">
        <v>104</v>
      </c>
      <c r="J21" s="47"/>
      <c r="K21" s="102" t="s">
        <v>105</v>
      </c>
      <c r="L21" s="36"/>
    </row>
    <row r="22" spans="1:12" s="158" customFormat="1" ht="14.5" x14ac:dyDescent="0.35">
      <c r="A22" s="36"/>
      <c r="B22" s="44"/>
      <c r="C22" s="45"/>
      <c r="D22" s="36"/>
      <c r="E22" s="46"/>
      <c r="F22" s="36"/>
      <c r="G22"/>
      <c r="H22"/>
      <c r="I22" s="36"/>
      <c r="J22"/>
      <c r="K22"/>
      <c r="L22" s="36"/>
    </row>
    <row r="23" spans="1:12" s="159" customFormat="1" ht="50.15" customHeight="1" x14ac:dyDescent="0.35">
      <c r="A23" s="153"/>
      <c r="B23" s="185">
        <v>1</v>
      </c>
      <c r="C23" s="193" t="s">
        <v>133</v>
      </c>
      <c r="D23" s="154"/>
      <c r="E23" s="156" t="s">
        <v>17</v>
      </c>
      <c r="F23" s="153"/>
      <c r="G23" s="151" t="str">
        <f>IF(E23 = "DA", "Prihvatljiv", IF(E23 = "NE", "Nije prihvatljiv i daljnje popunjavanje nije potrebno", ""))</f>
        <v/>
      </c>
      <c r="H23" s="155"/>
      <c r="I23" s="217"/>
      <c r="J23" s="157"/>
      <c r="K23" s="218"/>
      <c r="L23" s="153"/>
    </row>
    <row r="24" spans="1:12" s="158" customFormat="1" ht="50.15" customHeight="1" x14ac:dyDescent="0.35">
      <c r="A24" s="36"/>
      <c r="B24" s="184">
        <v>2</v>
      </c>
      <c r="C24" s="194" t="s">
        <v>134</v>
      </c>
      <c r="D24" s="128"/>
      <c r="E24" s="98" t="s">
        <v>17</v>
      </c>
      <c r="F24" s="36"/>
      <c r="G24" s="152" t="str">
        <f>IF(E24 = "DA", "Nije usklađen i daljnje popunjavanje nije potrebno", IF(E24 = "NE", "Usklađen", ""))</f>
        <v/>
      </c>
      <c r="H24" s="149"/>
      <c r="I24" s="105" t="s">
        <v>17</v>
      </c>
      <c r="J24" s="18"/>
      <c r="K24" s="116"/>
      <c r="L24" s="55"/>
    </row>
    <row r="25" spans="1:12" s="158" customFormat="1" ht="50.15" customHeight="1" x14ac:dyDescent="0.35">
      <c r="A25" s="36"/>
      <c r="B25" s="184">
        <v>3</v>
      </c>
      <c r="C25" s="195" t="s">
        <v>135</v>
      </c>
      <c r="D25" s="128"/>
      <c r="E25" s="186" t="s">
        <v>17</v>
      </c>
      <c r="F25" s="36"/>
      <c r="G25" s="187" t="str">
        <f>IF(E25 = "DA", "Usklađen i daljnje popunjavanje nije potrebno", IF(E25 = "NE", "Nije usklađen", ""))</f>
        <v/>
      </c>
      <c r="H25" s="148"/>
      <c r="I25" s="105" t="s">
        <v>17</v>
      </c>
      <c r="J25"/>
      <c r="K25" s="115"/>
      <c r="L25" s="36"/>
    </row>
    <row r="26" spans="1:12" s="158" customFormat="1" ht="15" customHeight="1" x14ac:dyDescent="0.35">
      <c r="A26" s="36"/>
      <c r="B26" s="40"/>
      <c r="C26" s="41"/>
      <c r="D26" s="41"/>
      <c r="E26" s="20"/>
      <c r="F26" s="36"/>
      <c r="G26"/>
      <c r="H26"/>
      <c r="I26" s="41"/>
      <c r="J26"/>
      <c r="K26"/>
      <c r="L26" s="36"/>
    </row>
    <row r="27" spans="1:12" s="158" customFormat="1" ht="15" customHeight="1" x14ac:dyDescent="0.35">
      <c r="A27" s="36"/>
      <c r="B27" s="42"/>
      <c r="C27" s="42"/>
      <c r="D27" s="42"/>
      <c r="E27" s="20"/>
      <c r="F27" s="36"/>
      <c r="G27" s="43"/>
      <c r="H27" s="43"/>
      <c r="I27" s="42"/>
      <c r="J27"/>
      <c r="K27" s="36"/>
      <c r="L27" s="36"/>
    </row>
    <row r="28" spans="1:12" ht="30" customHeight="1" x14ac:dyDescent="0.35">
      <c r="B28" s="50"/>
      <c r="C28" s="179" t="s">
        <v>148</v>
      </c>
      <c r="D28" s="146"/>
      <c r="E28" s="51"/>
      <c r="F28" s="51"/>
      <c r="G28" s="52" t="str">
        <f>IF(OR(G24 = "Nije usklađen i daljnje popunjavanje nije potrebno", G25 = "Nije usklađen"), "Nije usklađen", IF(OR(G25 = "Usklađen i daljnje popunjavanje nije potrebno"), "Usklađen", ""))</f>
        <v/>
      </c>
      <c r="H28" s="117"/>
      <c r="I28" s="146"/>
      <c r="J28" s="97"/>
      <c r="K28" s="97"/>
      <c r="L28" s="29"/>
    </row>
    <row r="29" spans="1:12" ht="14.5" x14ac:dyDescent="0.35">
      <c r="B29" s="53"/>
      <c r="C29" s="38"/>
      <c r="D29" s="38"/>
      <c r="G29" s="13"/>
      <c r="H29" s="13"/>
      <c r="I29" s="38"/>
    </row>
    <row r="30" spans="1:12" ht="14.5" x14ac:dyDescent="0.35">
      <c r="B30" s="53"/>
      <c r="C30" s="38"/>
      <c r="D30" s="38"/>
      <c r="G30" s="13"/>
      <c r="H30" s="13"/>
      <c r="I30" s="38"/>
    </row>
    <row r="31" spans="1:12" ht="14.5" x14ac:dyDescent="0.35">
      <c r="B31" s="53"/>
      <c r="C31" s="38"/>
      <c r="D31" s="38"/>
      <c r="G31" s="13"/>
      <c r="H31" s="13"/>
      <c r="I31" s="38"/>
    </row>
    <row r="32" spans="1:12" ht="14.5" x14ac:dyDescent="0.35">
      <c r="B32" s="53"/>
      <c r="C32" s="38"/>
      <c r="D32" s="38"/>
      <c r="G32" s="13"/>
      <c r="H32" s="13"/>
      <c r="I32" s="38"/>
    </row>
    <row r="33" spans="1:12" s="158" customFormat="1" ht="14.5" x14ac:dyDescent="0.35">
      <c r="A33" s="36"/>
      <c r="B33" s="36"/>
      <c r="C33" s="45"/>
      <c r="D33" s="54"/>
      <c r="E33" s="46"/>
      <c r="F33" s="36"/>
      <c r="G33"/>
      <c r="H33"/>
      <c r="I33" s="54"/>
      <c r="J33"/>
      <c r="K33"/>
      <c r="L33" s="36"/>
    </row>
    <row r="34" spans="1:12" ht="14.5" x14ac:dyDescent="0.35"/>
  </sheetData>
  <sheetProtection algorithmName="SHA-512" hashValue="jhenNZspeNbY+PzrxF6+vlWV8tBRW0yj8zWFUdTLhMSb0cLhl6kfV+wMUdt9CG8HReOPAiuxUNiZcPgDTcGEZw==" saltValue="e3c8kJu8PhJM2EG2QBxnHQ==" spinCount="100000" sheet="1" selectLockedCells="1"/>
  <conditionalFormatting sqref="C29:C32">
    <cfRule type="containsText" dxfId="316" priority="57" operator="containsText" text="Projekt je prihvatljiv">
      <formula>NOT(ISERROR(SEARCH("Projekt je prihvatljiv",C29)))</formula>
    </cfRule>
    <cfRule type="expression" dxfId="315" priority="52">
      <formula>#REF!="Projekt nije prihvatljiv"</formula>
    </cfRule>
    <cfRule type="containsText" dxfId="314" priority="56" operator="containsText" text="Projekt nije prihvatljiv">
      <formula>NOT(ISERROR(SEARCH("Projekt nije prihvatljiv",C29)))</formula>
    </cfRule>
    <cfRule type="containsText" dxfId="313" priority="55" operator="containsText" text="Projekt je prihvatljiv">
      <formula>NOT(ISERROR(SEARCH("Projekt je prihvatljiv",C29)))</formula>
    </cfRule>
    <cfRule type="containsText" dxfId="312" priority="54" operator="containsText" text="Projekt nije prihvatljiv">
      <formula>NOT(ISERROR(SEARCH("Projekt nije prihvatljiv",C29)))</formula>
    </cfRule>
    <cfRule type="expression" dxfId="311" priority="53">
      <formula>#REF!="Projekt je prihvatljiv - daljnje popunjavanje nije potrebno"</formula>
    </cfRule>
  </conditionalFormatting>
  <conditionalFormatting sqref="E18:E19">
    <cfRule type="expression" dxfId="310" priority="5">
      <formula>#REF!="povezano poduzeće"</formula>
    </cfRule>
    <cfRule type="expression" dxfId="309" priority="6">
      <formula>#REF!="obrtna sredstva"</formula>
    </cfRule>
    <cfRule type="cellIs" dxfId="308" priority="7" operator="equal">
      <formula>"(odaberite)"</formula>
    </cfRule>
  </conditionalFormatting>
  <conditionalFormatting sqref="E23:E27">
    <cfRule type="cellIs" dxfId="307" priority="51" operator="equal">
      <formula>"(odaberite)"</formula>
    </cfRule>
  </conditionalFormatting>
  <conditionalFormatting sqref="E24:E27">
    <cfRule type="expression" dxfId="306" priority="50">
      <formula>#REF!="obrtna sredstva"</formula>
    </cfRule>
  </conditionalFormatting>
  <conditionalFormatting sqref="E25:E27">
    <cfRule type="expression" dxfId="305" priority="49">
      <formula>#REF!="povezano poduzeće"</formula>
    </cfRule>
  </conditionalFormatting>
  <conditionalFormatting sqref="E14:F17">
    <cfRule type="cellIs" dxfId="304" priority="2" operator="equal">
      <formula>"(odaberite)"</formula>
    </cfRule>
  </conditionalFormatting>
  <conditionalFormatting sqref="E28:F28">
    <cfRule type="expression" dxfId="303" priority="14">
      <formula>#REF!="povezano poduzeće"</formula>
    </cfRule>
    <cfRule type="expression" dxfId="302" priority="15">
      <formula>#REF!="obrtna sredstva"</formula>
    </cfRule>
    <cfRule type="cellIs" dxfId="301" priority="16" operator="equal">
      <formula>"(odaberite)"</formula>
    </cfRule>
  </conditionalFormatting>
  <conditionalFormatting sqref="G25">
    <cfRule type="containsText" dxfId="300" priority="1" operator="containsText" text="Nije usklađen">
      <formula>NOT(ISERROR(SEARCH("Nije usklađen",G25)))</formula>
    </cfRule>
  </conditionalFormatting>
  <conditionalFormatting sqref="G23:H23">
    <cfRule type="containsText" dxfId="299" priority="30" operator="containsText" text="Prihvatljiv">
      <formula>NOT(ISERROR(SEARCH("Prihvatljiv",G23)))</formula>
    </cfRule>
    <cfRule type="containsText" dxfId="298" priority="31" operator="containsText" text="Nije prihvatljiv i daljnje popunjavanje nije potrebno">
      <formula>NOT(ISERROR(SEARCH("Nije prihvatljiv i daljnje popunjavanje nije potrebno",G23)))</formula>
    </cfRule>
  </conditionalFormatting>
  <conditionalFormatting sqref="G23:H25">
    <cfRule type="containsText" dxfId="297" priority="27" operator="containsText" text="Nije prihvatljiv">
      <formula>NOT(ISERROR(SEARCH("Nije prihvatljiv",G23)))</formula>
    </cfRule>
    <cfRule type="containsText" dxfId="296" priority="28" operator="containsText" text="Prihvatljiv">
      <formula>NOT(ISERROR(SEARCH("Prihvatljiv",G23)))</formula>
    </cfRule>
    <cfRule type="containsText" dxfId="295" priority="29" operator="containsText" text="Nije prihvatljiv i daljnje popunjavanje nije potrebno">
      <formula>NOT(ISERROR(SEARCH("Nije prihvatljiv i daljnje popunjavanje nije potrebno",G23)))</formula>
    </cfRule>
    <cfRule type="containsText" dxfId="294" priority="32" operator="containsText" text="Dodatno odgovoriti na pitanja 4) - 9) - ovisno o kategoriji vozila">
      <formula>NOT(ISERROR(SEARCH("Dodatno odgovoriti na pitanja 4) - 9) - ovisno o kategoriji vozila",G23)))</formula>
    </cfRule>
    <cfRule type="containsText" dxfId="293" priority="33" operator="containsText" text="Projekt nije prihvatljiv">
      <formula>NOT(ISERROR(SEARCH("Projekt nije prihvatljiv",G23)))</formula>
    </cfRule>
    <cfRule type="containsText" dxfId="292" priority="34" operator="containsText" text="Projekt je prihvatljiv">
      <formula>NOT(ISERROR(SEARCH("Projekt je prihvatljiv",G23)))</formula>
    </cfRule>
    <cfRule type="containsText" dxfId="291" priority="35" operator="containsText" text="Projekt nije prihvatljiv">
      <formula>NOT(ISERROR(SEARCH("Projekt nije prihvatljiv",G23)))</formula>
    </cfRule>
    <cfRule type="containsText" dxfId="290" priority="36" operator="containsText" text="Projekt je prihvatljiv">
      <formula>NOT(ISERROR(SEARCH("Projekt je prihvatljiv",G23)))</formula>
    </cfRule>
    <cfRule type="containsText" dxfId="289" priority="25" operator="containsText" text="Potrebno dodatno odgovoriti na pitanje broj 4">
      <formula>NOT(ISERROR(SEARCH("Potrebno dodatno odgovoriti na pitanje broj 4",G23)))</formula>
    </cfRule>
    <cfRule type="containsText" dxfId="288" priority="26" operator="containsText" text="Usklađen i daljnje popunjavanje nije potrebno">
      <formula>NOT(ISERROR(SEARCH("Usklađen i daljnje popunjavanje nije potrebno",G23)))</formula>
    </cfRule>
  </conditionalFormatting>
  <conditionalFormatting sqref="G24:H24">
    <cfRule type="containsText" dxfId="287" priority="12" operator="containsText" text="Nije usklađen">
      <formula>NOT(ISERROR(SEARCH("Nije usklađen",G24)))</formula>
    </cfRule>
    <cfRule type="containsText" dxfId="286" priority="13" operator="containsText" text="Usklađen">
      <formula>NOT(ISERROR(SEARCH("Usklađen",G24)))</formula>
    </cfRule>
  </conditionalFormatting>
  <conditionalFormatting sqref="I23:I25">
    <cfRule type="cellIs" dxfId="285" priority="10" operator="equal">
      <formula>"(odaberite)"</formula>
    </cfRule>
  </conditionalFormatting>
  <conditionalFormatting sqref="L28">
    <cfRule type="containsText" dxfId="284" priority="17" operator="containsText" text="Provjeriti dodatno e4">
      <formula>NOT(ISERROR(SEARCH("Provjeriti dodatno e4",L28)))</formula>
    </cfRule>
    <cfRule type="containsText" dxfId="283" priority="24" operator="containsText" text="Projekt je prihvatljiv">
      <formula>NOT(ISERROR(SEARCH("Projekt je prihvatljiv",L28)))</formula>
    </cfRule>
    <cfRule type="containsText" dxfId="282" priority="23" operator="containsText" text="Projekt nije prihvatljiv">
      <formula>NOT(ISERROR(SEARCH("Projekt nije prihvatljiv",L28)))</formula>
    </cfRule>
    <cfRule type="containsText" dxfId="281" priority="22" operator="containsText" text="Dodatno odgovoriti na e1.1) pitanje">
      <formula>NOT(ISERROR(SEARCH("Dodatno odgovoriti na e1.1) pitanje",L28)))</formula>
    </cfRule>
    <cfRule type="containsText" dxfId="280" priority="21" operator="containsText" text="Odgovoriti dodatno na e1), e2), e3) i e4)">
      <formula>NOT(ISERROR(SEARCH("Odgovoriti dodatno na e1), e2), e3) i e4)",L28)))</formula>
    </cfRule>
    <cfRule type="containsText" dxfId="279" priority="20" operator="containsText" text="Preskočiti e2) - e4) i odgovoriti na pitanje f)">
      <formula>NOT(ISERROR(SEARCH("Preskočiti e2) - e4) i odgovoriti na pitanje f)",L28)))</formula>
    </cfRule>
    <cfRule type="containsText" dxfId="278" priority="19" operator="containsText" text="Potrebno dodatno odgovoriti na pitanja f1) - f3)">
      <formula>NOT(ISERROR(SEARCH("Potrebno dodatno odgovoriti na pitanja f1) - f3)",L28)))</formula>
    </cfRule>
    <cfRule type="containsText" dxfId="277" priority="18" operator="containsText" text="Provjeriti dodatno e3">
      <formula>NOT(ISERROR(SEARCH("Provjeriti dodatno e3",L28)))</formula>
    </cfRule>
  </conditionalFormatting>
  <dataValidations count="1">
    <dataValidation errorStyle="information" allowBlank="1" showInputMessage="1" showErrorMessage="1" errorTitle="Provjera prihvatljivosti" error="Potrebno je precizno naznačiti gdje se u dokumentu nalazi navedeni dokaz (npr. broj stranice, podnaslov ili tablica). Nepotpune ili općenite reference neće se uzeti u obzir kao valjani dokaz" sqref="L28" xr:uid="{6D1A774B-6864-49B1-8D67-409C6404722E}"/>
  </dataValidations>
  <pageMargins left="0.23622047244094491" right="0.23622047244094491" top="0.55118110236220474" bottom="0.55118110236220474" header="0.31496062992125984" footer="0.31496062992125984"/>
  <pageSetup paperSize="9" scale="6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BD60197-8022-4D77-8214-A0D6278AAFB3}">
          <x14:formula1>
            <xm:f>Sheet3!$E$11:$E$13</xm:f>
          </x14:formula1>
          <xm:sqref>I24:I25</xm:sqref>
        </x14:dataValidation>
        <x14:dataValidation type="list" allowBlank="1" showInputMessage="1" showErrorMessage="1" xr:uid="{4C1105CD-E011-4245-914F-114B33F63C17}">
          <x14:formula1>
            <xm:f>Sheet2!$A$1:$A$3</xm:f>
          </x14:formula1>
          <xm:sqref>E23:E25</xm:sqref>
        </x14:dataValidation>
        <x14:dataValidation type="list" allowBlank="1" showInputMessage="1" showErrorMessage="1" xr:uid="{260F43A3-38A7-42BD-9E24-BB2EC6539A50}">
          <x14:formula1>
            <xm:f>Sheet1!$A$61:$A$64</xm:f>
          </x14:formula1>
          <xm:sqref>E18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CEDB3-328C-4B1A-B072-33E266DA674A}">
  <sheetPr>
    <pageSetUpPr fitToPage="1"/>
  </sheetPr>
  <dimension ref="A1:L40"/>
  <sheetViews>
    <sheetView showGridLines="0" zoomScale="80" zoomScaleNormal="80" workbookViewId="0">
      <selection activeCell="E19" sqref="E19"/>
    </sheetView>
  </sheetViews>
  <sheetFormatPr defaultColWidth="9.1796875" defaultRowHeight="15" customHeight="1" x14ac:dyDescent="0.35"/>
  <cols>
    <col min="1" max="1" width="2.453125" style="36" customWidth="1"/>
    <col min="2" max="2" width="6.26953125" style="36" customWidth="1"/>
    <col min="3" max="3" width="115.26953125" style="45" customWidth="1"/>
    <col min="4" max="4" width="2.453125" style="36" customWidth="1"/>
    <col min="5" max="5" width="14.54296875" style="46" customWidth="1"/>
    <col min="6" max="6" width="2.453125" style="36" customWidth="1"/>
    <col min="7" max="7" width="30.54296875" customWidth="1"/>
    <col min="8" max="8" width="2.453125" customWidth="1"/>
    <col min="9" max="9" width="17.81640625" style="36" customWidth="1"/>
    <col min="10" max="10" width="2.453125" customWidth="1"/>
    <col min="11" max="11" width="25.7265625" customWidth="1"/>
    <col min="12" max="12" width="2.453125" customWidth="1"/>
    <col min="13" max="16384" width="9.1796875" style="34"/>
  </cols>
  <sheetData>
    <row r="1" spans="1:12" ht="14.5" x14ac:dyDescent="0.35"/>
    <row r="2" spans="1:12" ht="14.5" x14ac:dyDescent="0.35"/>
    <row r="3" spans="1:12" ht="14.5" x14ac:dyDescent="0.35"/>
    <row r="4" spans="1:12" ht="13" customHeight="1" x14ac:dyDescent="0.35"/>
    <row r="5" spans="1:12" ht="15.65" customHeight="1" x14ac:dyDescent="0.35">
      <c r="C5" s="61"/>
      <c r="D5" s="62"/>
      <c r="E5" s="62"/>
      <c r="I5" s="62"/>
    </row>
    <row r="6" spans="1:12" ht="15.65" customHeight="1" x14ac:dyDescent="0.35">
      <c r="B6" s="106"/>
      <c r="C6" s="106" t="s">
        <v>164</v>
      </c>
      <c r="D6" s="62"/>
      <c r="E6" s="62"/>
      <c r="I6" s="62"/>
    </row>
    <row r="7" spans="1:12" ht="15.65" customHeight="1" x14ac:dyDescent="0.35">
      <c r="B7" s="106"/>
      <c r="C7" s="57"/>
      <c r="D7" s="58"/>
      <c r="E7" s="58"/>
      <c r="I7" s="58"/>
    </row>
    <row r="8" spans="1:12" ht="15.65" customHeight="1" x14ac:dyDescent="0.35">
      <c r="B8" s="107"/>
      <c r="C8" s="107" t="s">
        <v>115</v>
      </c>
      <c r="D8" s="58"/>
      <c r="E8" s="58"/>
      <c r="I8" s="58"/>
    </row>
    <row r="9" spans="1:12" ht="15.65" customHeight="1" x14ac:dyDescent="0.35">
      <c r="B9" s="161"/>
      <c r="C9" s="162"/>
      <c r="D9" s="108"/>
      <c r="E9" s="108"/>
      <c r="F9" s="118"/>
      <c r="G9" s="24"/>
      <c r="H9" s="24"/>
      <c r="I9" s="108"/>
      <c r="J9" s="24"/>
      <c r="K9" s="24"/>
    </row>
    <row r="10" spans="1:12" s="158" customFormat="1" ht="15.65" customHeight="1" x14ac:dyDescent="0.35">
      <c r="A10" s="36"/>
      <c r="B10" s="182"/>
      <c r="C10" s="160" t="s">
        <v>110</v>
      </c>
      <c r="D10" s="160"/>
      <c r="E10" s="160"/>
      <c r="F10" s="160"/>
      <c r="G10" s="160"/>
      <c r="H10" s="147"/>
      <c r="I10" s="147"/>
      <c r="J10"/>
      <c r="K10" s="39"/>
      <c r="L10" s="36"/>
    </row>
    <row r="11" spans="1:12" s="158" customFormat="1" ht="15.65" customHeight="1" x14ac:dyDescent="0.35">
      <c r="A11" s="36"/>
      <c r="B11" s="192" t="s">
        <v>109</v>
      </c>
      <c r="C11" s="220" t="s">
        <v>139</v>
      </c>
      <c r="D11" s="160"/>
      <c r="E11" s="160"/>
      <c r="F11" s="160"/>
      <c r="G11" s="160"/>
      <c r="H11" s="147"/>
      <c r="I11" s="147"/>
      <c r="J11"/>
      <c r="K11" s="39"/>
      <c r="L11" s="36"/>
    </row>
    <row r="12" spans="1:12" s="158" customFormat="1" ht="15.65" customHeight="1" x14ac:dyDescent="0.35">
      <c r="A12" s="36"/>
      <c r="B12" s="192" t="s">
        <v>109</v>
      </c>
      <c r="C12" s="220" t="s">
        <v>129</v>
      </c>
      <c r="D12" s="147"/>
      <c r="E12" s="147"/>
      <c r="F12" s="147"/>
      <c r="G12" s="147"/>
      <c r="H12" s="147"/>
      <c r="I12" s="147"/>
      <c r="J12"/>
      <c r="K12" s="39"/>
      <c r="L12" s="36"/>
    </row>
    <row r="13" spans="1:12" s="158" customFormat="1" ht="15.65" customHeight="1" x14ac:dyDescent="0.35">
      <c r="A13" s="36"/>
      <c r="B13" s="192" t="s">
        <v>109</v>
      </c>
      <c r="C13" s="220" t="s">
        <v>140</v>
      </c>
      <c r="D13" s="147"/>
      <c r="E13" s="147"/>
      <c r="F13" s="147"/>
      <c r="G13" s="147"/>
      <c r="H13" s="147"/>
      <c r="I13" s="147"/>
      <c r="J13"/>
      <c r="K13" s="39"/>
      <c r="L13" s="36"/>
    </row>
    <row r="14" spans="1:12" s="158" customFormat="1" ht="15.65" customHeight="1" x14ac:dyDescent="0.35">
      <c r="A14" s="36"/>
      <c r="B14" s="192" t="s">
        <v>109</v>
      </c>
      <c r="C14" s="220" t="s">
        <v>130</v>
      </c>
      <c r="D14" s="147"/>
      <c r="E14" s="147"/>
      <c r="F14" s="147"/>
      <c r="G14" s="147"/>
      <c r="H14" s="147"/>
      <c r="I14" s="147"/>
      <c r="J14"/>
      <c r="K14" s="39"/>
      <c r="L14" s="36"/>
    </row>
    <row r="15" spans="1:12" s="96" customFormat="1" ht="15.65" customHeight="1" x14ac:dyDescent="0.35">
      <c r="A15" s="1"/>
      <c r="B15" s="192" t="s">
        <v>109</v>
      </c>
      <c r="C15" s="221" t="s">
        <v>141</v>
      </c>
      <c r="D15" s="121"/>
      <c r="E15" s="16"/>
      <c r="F15" s="4"/>
      <c r="G15" s="1"/>
      <c r="H15" s="1"/>
      <c r="I15" s="1"/>
      <c r="J15" s="94"/>
      <c r="K15" s="94"/>
      <c r="L15" s="95"/>
    </row>
    <row r="16" spans="1:12" s="96" customFormat="1" ht="15.65" customHeight="1" x14ac:dyDescent="0.35">
      <c r="A16" s="1"/>
      <c r="B16" s="139"/>
      <c r="C16" s="221" t="s">
        <v>106</v>
      </c>
      <c r="D16" s="121"/>
      <c r="E16" s="16"/>
      <c r="F16" s="4"/>
      <c r="G16" s="1"/>
      <c r="H16" s="1"/>
      <c r="I16" s="1"/>
      <c r="J16" s="94"/>
      <c r="K16" s="94"/>
      <c r="L16" s="95"/>
    </row>
    <row r="17" spans="1:12" s="96" customFormat="1" ht="15.65" customHeight="1" x14ac:dyDescent="0.3">
      <c r="A17" s="1"/>
      <c r="B17" s="199" t="s">
        <v>109</v>
      </c>
      <c r="C17" s="224" t="s">
        <v>195</v>
      </c>
      <c r="D17" s="141"/>
      <c r="E17" s="142"/>
      <c r="F17" s="143"/>
      <c r="G17" s="125"/>
      <c r="H17" s="125"/>
      <c r="I17" s="125"/>
      <c r="J17" s="126"/>
      <c r="K17" s="126"/>
      <c r="L17" s="95"/>
    </row>
    <row r="18" spans="1:12" s="96" customFormat="1" ht="15.65" customHeight="1" x14ac:dyDescent="0.35">
      <c r="A18" s="1"/>
      <c r="B18" s="198"/>
      <c r="C18" s="181"/>
      <c r="D18" s="121"/>
      <c r="E18" s="16"/>
      <c r="F18" s="4"/>
      <c r="G18" s="1"/>
      <c r="H18" s="1"/>
      <c r="I18" s="1"/>
      <c r="J18" s="94"/>
      <c r="K18" s="94"/>
      <c r="L18" s="95"/>
    </row>
    <row r="19" spans="1:12" s="158" customFormat="1" ht="45" customHeight="1" x14ac:dyDescent="0.35">
      <c r="A19" s="36"/>
      <c r="B19" s="202"/>
      <c r="C19" s="200" t="s">
        <v>128</v>
      </c>
      <c r="D19" s="41"/>
      <c r="E19" s="215" t="s">
        <v>17</v>
      </c>
      <c r="F19" s="36"/>
      <c r="G19"/>
      <c r="H19"/>
      <c r="I19" s="41"/>
      <c r="J19"/>
      <c r="K19"/>
      <c r="L19" s="36"/>
    </row>
    <row r="20" spans="1:12" s="158" customFormat="1" ht="45" customHeight="1" x14ac:dyDescent="0.35">
      <c r="A20" s="36"/>
      <c r="B20" s="203"/>
      <c r="C20" s="204" t="s">
        <v>131</v>
      </c>
      <c r="D20" s="41"/>
      <c r="E20" s="216"/>
      <c r="F20" s="36"/>
      <c r="G20"/>
      <c r="H20"/>
      <c r="I20" s="41"/>
      <c r="J20"/>
      <c r="K20"/>
      <c r="L20" s="36"/>
    </row>
    <row r="21" spans="1:12" s="158" customFormat="1" ht="15" customHeight="1" x14ac:dyDescent="0.35">
      <c r="A21" s="36"/>
      <c r="B21" s="56"/>
      <c r="C21" s="56"/>
      <c r="D21" s="56"/>
      <c r="E21" s="46"/>
      <c r="F21" s="36"/>
      <c r="G21"/>
      <c r="H21"/>
      <c r="I21" s="56"/>
      <c r="J21"/>
      <c r="K21"/>
      <c r="L21" s="36"/>
    </row>
    <row r="22" spans="1:12" s="158" customFormat="1" ht="69" customHeight="1" x14ac:dyDescent="0.35">
      <c r="A22" s="36"/>
      <c r="B22" s="110"/>
      <c r="C22" s="110" t="s">
        <v>127</v>
      </c>
      <c r="D22" s="109"/>
      <c r="E22" s="111" t="s">
        <v>17</v>
      </c>
      <c r="F22" s="36"/>
      <c r="G22" s="111" t="s">
        <v>18</v>
      </c>
      <c r="H22" s="150"/>
      <c r="I22" s="102" t="s">
        <v>104</v>
      </c>
      <c r="J22" s="47"/>
      <c r="K22" s="102" t="s">
        <v>105</v>
      </c>
      <c r="L22" s="36"/>
    </row>
    <row r="23" spans="1:12" s="158" customFormat="1" ht="14.5" x14ac:dyDescent="0.35">
      <c r="A23" s="36"/>
      <c r="B23" s="44"/>
      <c r="C23" s="45"/>
      <c r="D23" s="36"/>
      <c r="E23" s="46"/>
      <c r="F23" s="36"/>
      <c r="G23"/>
      <c r="H23"/>
      <c r="I23" s="36"/>
      <c r="J23"/>
      <c r="K23"/>
      <c r="L23" s="36"/>
    </row>
    <row r="24" spans="1:12" s="159" customFormat="1" ht="50.15" customHeight="1" x14ac:dyDescent="0.35">
      <c r="A24" s="153"/>
      <c r="B24" s="185">
        <v>1</v>
      </c>
      <c r="C24" s="193" t="s">
        <v>133</v>
      </c>
      <c r="D24" s="154"/>
      <c r="E24" s="156" t="s">
        <v>17</v>
      </c>
      <c r="F24" s="153"/>
      <c r="G24" s="151" t="str">
        <f>IF(E24 = "DA", "Prihvatljiv", IF(E24 = "NE", "Nije prihvatljiv i daljnje popunjavanje nije potrebno", ""))</f>
        <v/>
      </c>
      <c r="H24" s="155"/>
      <c r="I24" s="217"/>
      <c r="J24" s="157"/>
      <c r="K24" s="218"/>
      <c r="L24" s="153"/>
    </row>
    <row r="25" spans="1:12" s="158" customFormat="1" ht="50.15" customHeight="1" x14ac:dyDescent="0.35">
      <c r="A25" s="36"/>
      <c r="B25" s="184">
        <v>2</v>
      </c>
      <c r="C25" s="194" t="s">
        <v>134</v>
      </c>
      <c r="D25" s="128"/>
      <c r="E25" s="98" t="s">
        <v>17</v>
      </c>
      <c r="F25" s="36"/>
      <c r="G25" s="152" t="str">
        <f>IF(E25 = "DA", "Nije usklađen i daljnje popunjavanje nije potrebno", IF(E25 = "NE", "Usklađen", ""))</f>
        <v/>
      </c>
      <c r="H25" s="149"/>
      <c r="I25" s="105" t="s">
        <v>17</v>
      </c>
      <c r="J25" s="18"/>
      <c r="K25" s="116"/>
      <c r="L25" s="55"/>
    </row>
    <row r="26" spans="1:12" s="158" customFormat="1" ht="50.15" customHeight="1" x14ac:dyDescent="0.35">
      <c r="A26" s="36"/>
      <c r="B26" s="184">
        <v>3</v>
      </c>
      <c r="C26" s="195" t="s">
        <v>135</v>
      </c>
      <c r="D26" s="128"/>
      <c r="E26" s="186" t="s">
        <v>17</v>
      </c>
      <c r="F26" s="36"/>
      <c r="G26" s="187" t="str">
        <f>IF(E26 = "DA", "Usklađen i daljnje popunjavanje nije potrebno", IF(E26 = "NE", "Potrebno dodatno odgovoriti na pitanje broj 4", ""))</f>
        <v/>
      </c>
      <c r="H26" s="148"/>
      <c r="I26" s="105" t="s">
        <v>17</v>
      </c>
      <c r="J26"/>
      <c r="K26" s="115"/>
      <c r="L26" s="36"/>
    </row>
    <row r="27" spans="1:12" s="158" customFormat="1" ht="15" customHeight="1" x14ac:dyDescent="0.35">
      <c r="A27" s="36"/>
      <c r="B27" s="40"/>
      <c r="C27" s="41"/>
      <c r="D27" s="41"/>
      <c r="E27" s="20"/>
      <c r="F27" s="36"/>
      <c r="G27"/>
      <c r="H27"/>
      <c r="I27" s="41"/>
      <c r="J27"/>
      <c r="K27"/>
      <c r="L27" s="36"/>
    </row>
    <row r="28" spans="1:12" s="158" customFormat="1" ht="15" customHeight="1" x14ac:dyDescent="0.35">
      <c r="A28" s="36"/>
      <c r="B28" s="42"/>
      <c r="C28" s="42"/>
      <c r="D28" s="42"/>
      <c r="E28" s="20"/>
      <c r="F28" s="36"/>
      <c r="G28" s="43"/>
      <c r="H28" s="43"/>
      <c r="I28" s="42"/>
      <c r="J28"/>
      <c r="K28" s="36"/>
      <c r="L28" s="36"/>
    </row>
    <row r="29" spans="1:12" s="158" customFormat="1" ht="31" x14ac:dyDescent="0.35">
      <c r="A29" s="36"/>
      <c r="B29" s="112">
        <v>4</v>
      </c>
      <c r="C29" s="289" t="s">
        <v>116</v>
      </c>
      <c r="D29" s="130"/>
      <c r="E29" s="133" t="s">
        <v>17</v>
      </c>
      <c r="F29" s="36"/>
      <c r="G29" s="114" t="str">
        <f>IF(G26="Usklađen i daljnje popunjavanje nije potrebno","-",IF(E29="DA","Usklađen",IF(E29="NE","Nije usklađen","")))</f>
        <v/>
      </c>
      <c r="H29" s="120"/>
      <c r="I29" s="105" t="s">
        <v>17</v>
      </c>
      <c r="J29"/>
      <c r="K29" s="115"/>
      <c r="L29" s="36"/>
    </row>
    <row r="30" spans="1:12" s="158" customFormat="1" ht="28.5" x14ac:dyDescent="0.35">
      <c r="A30" s="36"/>
      <c r="B30" s="48"/>
      <c r="C30" s="287" t="s">
        <v>117</v>
      </c>
      <c r="D30" s="130"/>
      <c r="E30" s="150"/>
      <c r="F30" s="36"/>
      <c r="G30" s="120"/>
      <c r="H30" s="120"/>
      <c r="I30" s="129"/>
      <c r="J30"/>
      <c r="K30" s="120"/>
      <c r="L30" s="36"/>
    </row>
    <row r="31" spans="1:12" s="158" customFormat="1" ht="15.5" x14ac:dyDescent="0.35">
      <c r="A31" s="36"/>
      <c r="B31" s="48"/>
      <c r="C31" s="288"/>
      <c r="D31" s="130"/>
      <c r="E31" s="150"/>
      <c r="F31" s="36"/>
      <c r="G31" s="120"/>
      <c r="H31" s="120"/>
      <c r="I31" s="129"/>
      <c r="J31"/>
      <c r="K31" s="120"/>
      <c r="L31" s="36"/>
    </row>
    <row r="32" spans="1:12" s="158" customFormat="1" ht="28" customHeight="1" x14ac:dyDescent="0.35">
      <c r="A32" s="36"/>
      <c r="B32" s="48"/>
      <c r="C32" s="200" t="s">
        <v>174</v>
      </c>
      <c r="D32" s="130"/>
      <c r="E32" s="133"/>
      <c r="F32" s="36"/>
      <c r="G32" s="120"/>
      <c r="H32" s="120"/>
      <c r="I32" s="129"/>
      <c r="J32"/>
      <c r="K32" s="120"/>
      <c r="L32" s="36"/>
    </row>
    <row r="33" spans="1:12" s="158" customFormat="1" ht="15" customHeight="1" x14ac:dyDescent="0.35">
      <c r="A33" s="36"/>
      <c r="B33" s="48"/>
      <c r="C33" s="49"/>
      <c r="D33" s="49"/>
      <c r="E33" s="47"/>
      <c r="F33" s="36"/>
      <c r="G33"/>
      <c r="H33"/>
      <c r="I33" s="49"/>
      <c r="J33"/>
      <c r="K33"/>
      <c r="L33" s="36"/>
    </row>
    <row r="34" spans="1:12" ht="30" customHeight="1" x14ac:dyDescent="0.35">
      <c r="B34" s="50"/>
      <c r="C34" s="179" t="s">
        <v>148</v>
      </c>
      <c r="D34" s="146"/>
      <c r="E34" s="51"/>
      <c r="F34" s="51"/>
      <c r="G34" s="52" t="str">
        <f>IF(OR(G25 = "Nije usklađen i daljnje popunjavanje nije potrebno", G29 = "Nije usklađen"), "Nije usklađen", IF(OR(G26 = "Usklađen i daljnje popunjavanje nije potrebno", G29 = "Usklađen"), "Usklađen", ""))</f>
        <v/>
      </c>
      <c r="H34" s="117"/>
      <c r="I34" s="146"/>
      <c r="J34" s="97"/>
      <c r="K34" s="97"/>
      <c r="L34" s="29"/>
    </row>
    <row r="35" spans="1:12" ht="14.5" x14ac:dyDescent="0.35">
      <c r="B35" s="53"/>
      <c r="C35" s="38"/>
      <c r="D35" s="38"/>
      <c r="G35" s="13"/>
      <c r="H35" s="13"/>
      <c r="I35" s="38"/>
    </row>
    <row r="36" spans="1:12" ht="14.5" x14ac:dyDescent="0.35">
      <c r="B36" s="53"/>
      <c r="C36" s="38"/>
      <c r="D36" s="38"/>
      <c r="G36" s="13"/>
      <c r="H36" s="13"/>
      <c r="I36" s="38"/>
    </row>
    <row r="37" spans="1:12" ht="14.5" x14ac:dyDescent="0.35">
      <c r="B37" s="53"/>
      <c r="C37" s="38"/>
      <c r="D37" s="38"/>
      <c r="G37" s="13"/>
      <c r="H37" s="13"/>
      <c r="I37" s="38"/>
    </row>
    <row r="38" spans="1:12" ht="14.5" x14ac:dyDescent="0.35">
      <c r="B38" s="53"/>
      <c r="C38" s="38"/>
      <c r="D38" s="38"/>
      <c r="G38" s="13"/>
      <c r="H38" s="13"/>
      <c r="I38" s="38"/>
    </row>
    <row r="39" spans="1:12" s="158" customFormat="1" ht="14.5" x14ac:dyDescent="0.35">
      <c r="A39" s="36"/>
      <c r="B39" s="36"/>
      <c r="C39" s="45"/>
      <c r="D39" s="54"/>
      <c r="E39" s="46"/>
      <c r="F39" s="36"/>
      <c r="G39"/>
      <c r="H39"/>
      <c r="I39" s="54"/>
      <c r="J39"/>
      <c r="K39"/>
      <c r="L39" s="36"/>
    </row>
    <row r="40" spans="1:12" ht="14.5" x14ac:dyDescent="0.35"/>
  </sheetData>
  <sheetProtection algorithmName="SHA-512" hashValue="eGQVAjEJ8z4DAtF21NkKqvw/g0Otw1nbdXtYS1p5nT1X+AsZcQq/kElaoLOMTBbC9TGcskvKsAdr9pnTFzLTcQ==" saltValue="m2E0x3pJs3tEDEeFUHiLaw==" spinCount="100000" sheet="1" selectLockedCells="1"/>
  <conditionalFormatting sqref="C35:C38">
    <cfRule type="expression" dxfId="276" priority="60">
      <formula>#REF!="Projekt nije prihvatljiv"</formula>
    </cfRule>
    <cfRule type="containsText" dxfId="275" priority="65" operator="containsText" text="Projekt je prihvatljiv">
      <formula>NOT(ISERROR(SEARCH("Projekt je prihvatljiv",C35)))</formula>
    </cfRule>
    <cfRule type="containsText" dxfId="274" priority="64" operator="containsText" text="Projekt nije prihvatljiv">
      <formula>NOT(ISERROR(SEARCH("Projekt nije prihvatljiv",C35)))</formula>
    </cfRule>
    <cfRule type="containsText" dxfId="273" priority="63" operator="containsText" text="Projekt je prihvatljiv">
      <formula>NOT(ISERROR(SEARCH("Projekt je prihvatljiv",C35)))</formula>
    </cfRule>
    <cfRule type="containsText" dxfId="272" priority="62" operator="containsText" text="Projekt nije prihvatljiv">
      <formula>NOT(ISERROR(SEARCH("Projekt nije prihvatljiv",C35)))</formula>
    </cfRule>
    <cfRule type="expression" dxfId="271" priority="61">
      <formula>#REF!="Projekt je prihvatljiv - daljnje popunjavanje nije potrebno"</formula>
    </cfRule>
  </conditionalFormatting>
  <conditionalFormatting sqref="E19:E20">
    <cfRule type="cellIs" dxfId="270" priority="15" operator="equal">
      <formula>"(odaberite)"</formula>
    </cfRule>
    <cfRule type="expression" dxfId="269" priority="13">
      <formula>#REF!="povezano poduzeće"</formula>
    </cfRule>
    <cfRule type="expression" dxfId="268" priority="14">
      <formula>#REF!="obrtna sredstva"</formula>
    </cfRule>
  </conditionalFormatting>
  <conditionalFormatting sqref="E24:E31 E33">
    <cfRule type="cellIs" dxfId="267" priority="59" operator="equal">
      <formula>"(odaberite)"</formula>
    </cfRule>
  </conditionalFormatting>
  <conditionalFormatting sqref="E25:E31 E33">
    <cfRule type="expression" dxfId="266" priority="58">
      <formula>#REF!="obrtna sredstva"</formula>
    </cfRule>
  </conditionalFormatting>
  <conditionalFormatting sqref="E26:E31 E33">
    <cfRule type="expression" dxfId="265" priority="57">
      <formula>#REF!="povezano poduzeće"</formula>
    </cfRule>
  </conditionalFormatting>
  <conditionalFormatting sqref="E15:F18">
    <cfRule type="cellIs" dxfId="264" priority="10" operator="equal">
      <formula>"(odaberite)"</formula>
    </cfRule>
  </conditionalFormatting>
  <conditionalFormatting sqref="E34:F34">
    <cfRule type="cellIs" dxfId="263" priority="24" operator="equal">
      <formula>"(odaberite)"</formula>
    </cfRule>
    <cfRule type="expression" dxfId="262" priority="22">
      <formula>#REF!="povezano poduzeće"</formula>
    </cfRule>
    <cfRule type="expression" dxfId="261" priority="23">
      <formula>#REF!="obrtna sredstva"</formula>
    </cfRule>
  </conditionalFormatting>
  <conditionalFormatting sqref="G24:H24">
    <cfRule type="containsText" dxfId="260" priority="38" operator="containsText" text="Prihvatljiv">
      <formula>NOT(ISERROR(SEARCH("Prihvatljiv",G24)))</formula>
    </cfRule>
    <cfRule type="containsText" dxfId="259" priority="39" operator="containsText" text="Nije prihvatljiv i daljnje popunjavanje nije potrebno">
      <formula>NOT(ISERROR(SEARCH("Nije prihvatljiv i daljnje popunjavanje nije potrebno",G24)))</formula>
    </cfRule>
  </conditionalFormatting>
  <conditionalFormatting sqref="G24:H26">
    <cfRule type="containsText" dxfId="258" priority="37" operator="containsText" text="Nije prihvatljiv i daljnje popunjavanje nije potrebno">
      <formula>NOT(ISERROR(SEARCH("Nije prihvatljiv i daljnje popunjavanje nije potrebno",G24)))</formula>
    </cfRule>
    <cfRule type="containsText" dxfId="257" priority="36" operator="containsText" text="Prihvatljiv">
      <formula>NOT(ISERROR(SEARCH("Prihvatljiv",G24)))</formula>
    </cfRule>
    <cfRule type="containsText" dxfId="256" priority="35" operator="containsText" text="Nije prihvatljiv">
      <formula>NOT(ISERROR(SEARCH("Nije prihvatljiv",G24)))</formula>
    </cfRule>
    <cfRule type="containsText" dxfId="255" priority="44" operator="containsText" text="Projekt je prihvatljiv">
      <formula>NOT(ISERROR(SEARCH("Projekt je prihvatljiv",G24)))</formula>
    </cfRule>
    <cfRule type="containsText" dxfId="254" priority="40" operator="containsText" text="Dodatno odgovoriti na pitanja 4) - 9) - ovisno o kategoriji vozila">
      <formula>NOT(ISERROR(SEARCH("Dodatno odgovoriti na pitanja 4) - 9) - ovisno o kategoriji vozila",G24)))</formula>
    </cfRule>
    <cfRule type="containsText" dxfId="253" priority="41" operator="containsText" text="Projekt nije prihvatljiv">
      <formula>NOT(ISERROR(SEARCH("Projekt nije prihvatljiv",G24)))</formula>
    </cfRule>
    <cfRule type="containsText" dxfId="252" priority="42" operator="containsText" text="Projekt je prihvatljiv">
      <formula>NOT(ISERROR(SEARCH("Projekt je prihvatljiv",G24)))</formula>
    </cfRule>
    <cfRule type="containsText" dxfId="251" priority="33" operator="containsText" text="Potrebno dodatno odgovoriti na pitanje broj 4">
      <formula>NOT(ISERROR(SEARCH("Potrebno dodatno odgovoriti na pitanje broj 4",G24)))</formula>
    </cfRule>
    <cfRule type="containsText" dxfId="250" priority="34" operator="containsText" text="Usklađen i daljnje popunjavanje nije potrebno">
      <formula>NOT(ISERROR(SEARCH("Usklađen i daljnje popunjavanje nije potrebno",G24)))</formula>
    </cfRule>
    <cfRule type="containsText" dxfId="249" priority="43" operator="containsText" text="Projekt nije prihvatljiv">
      <formula>NOT(ISERROR(SEARCH("Projekt nije prihvatljiv",G24)))</formula>
    </cfRule>
  </conditionalFormatting>
  <conditionalFormatting sqref="G25:H25">
    <cfRule type="containsText" dxfId="248" priority="21" operator="containsText" text="Usklađen">
      <formula>NOT(ISERROR(SEARCH("Usklađen",G25)))</formula>
    </cfRule>
    <cfRule type="containsText" dxfId="247" priority="20" operator="containsText" text="Nije usklađen">
      <formula>NOT(ISERROR(SEARCH("Nije usklađen",G25)))</formula>
    </cfRule>
  </conditionalFormatting>
  <conditionalFormatting sqref="G29:H31">
    <cfRule type="expression" dxfId="246" priority="48">
      <formula>#REF!="Projekt je usklađen, daljnje popunjavanje nije potrebno"</formula>
    </cfRule>
    <cfRule type="expression" dxfId="245" priority="52">
      <formula>#REF!="Projekt je prihvatljiv - daljnje popunjavanje nije potrebno"</formula>
    </cfRule>
    <cfRule type="containsText" dxfId="244" priority="55" operator="containsText" text="Projekt nije prihvatljiv">
      <formula>NOT(ISERROR(SEARCH("Projekt nije prihvatljiv",G29)))</formula>
    </cfRule>
    <cfRule type="containsText" dxfId="243" priority="56" operator="containsText" text="Projekt je prihvatljiv">
      <formula>NOT(ISERROR(SEARCH("Projekt je prihvatljiv",G29)))</formula>
    </cfRule>
    <cfRule type="expression" dxfId="242" priority="49">
      <formula>"IF(N25)=""Projekt je usklađen, daljnje popunjavanje nije potrebno"""</formula>
    </cfRule>
  </conditionalFormatting>
  <conditionalFormatting sqref="G29:H32">
    <cfRule type="containsText" dxfId="241" priority="2" operator="containsText" text="Usklađen">
      <formula>NOT(ISERROR(SEARCH("Usklađen",G29)))</formula>
    </cfRule>
    <cfRule type="containsText" dxfId="240" priority="3" operator="containsText" text="Provjeriti iduće pitanje">
      <formula>NOT(ISERROR(SEARCH("Provjeriti iduće pitanje",G29)))</formula>
    </cfRule>
    <cfRule type="containsText" dxfId="239" priority="4" operator="containsText" text="Projekt nije usklađen, ali potencijalno prihvatljiv">
      <formula>NOT(ISERROR(SEARCH("Projekt nije usklađen, ali potencijalno prihvatljiv",G29)))</formula>
    </cfRule>
    <cfRule type="containsText" dxfId="238" priority="5" operator="containsText" text="Projekt je usklađen">
      <formula>NOT(ISERROR(SEARCH("Projekt je usklađen",G29)))</formula>
    </cfRule>
    <cfRule type="containsText" dxfId="237" priority="8" operator="containsText" text="Projekt nije prihvatljiv">
      <formula>NOT(ISERROR(SEARCH("Projekt nije prihvatljiv",G29)))</formula>
    </cfRule>
    <cfRule type="containsText" dxfId="236" priority="9" operator="containsText" text="Projekt je prihvatljiv">
      <formula>NOT(ISERROR(SEARCH("Projekt je prihvatljiv",G29)))</formula>
    </cfRule>
    <cfRule type="containsText" dxfId="235" priority="1" operator="containsText" text="Nije usklađen">
      <formula>NOT(ISERROR(SEARCH("Nije usklađen",G29)))</formula>
    </cfRule>
  </conditionalFormatting>
  <conditionalFormatting sqref="G32:H32">
    <cfRule type="containsText" dxfId="234" priority="7" operator="containsText" text="Projekt je prihvatljiv">
      <formula>NOT(ISERROR(SEARCH("Projekt je prihvatljiv",G32)))</formula>
    </cfRule>
    <cfRule type="containsText" dxfId="233" priority="6" operator="containsText" text="Projekt nije prihvatljiv">
      <formula>NOT(ISERROR(SEARCH("Projekt nije prihvatljiv",G32)))</formula>
    </cfRule>
  </conditionalFormatting>
  <conditionalFormatting sqref="I24:I26">
    <cfRule type="cellIs" dxfId="232" priority="18" operator="equal">
      <formula>"(odaberite)"</formula>
    </cfRule>
  </conditionalFormatting>
  <conditionalFormatting sqref="I29">
    <cfRule type="cellIs" dxfId="231" priority="17" operator="equal">
      <formula>"(odaberite)"</formula>
    </cfRule>
  </conditionalFormatting>
  <conditionalFormatting sqref="L34">
    <cfRule type="containsText" dxfId="230" priority="28" operator="containsText" text="Preskočiti e2) - e4) i odgovoriti na pitanje f)">
      <formula>NOT(ISERROR(SEARCH("Preskočiti e2) - e4) i odgovoriti na pitanje f)",L34)))</formula>
    </cfRule>
    <cfRule type="containsText" dxfId="229" priority="27" operator="containsText" text="Potrebno dodatno odgovoriti na pitanja f1) - f3)">
      <formula>NOT(ISERROR(SEARCH("Potrebno dodatno odgovoriti na pitanja f1) - f3)",L34)))</formula>
    </cfRule>
    <cfRule type="containsText" dxfId="228" priority="32" operator="containsText" text="Projekt je prihvatljiv">
      <formula>NOT(ISERROR(SEARCH("Projekt je prihvatljiv",L34)))</formula>
    </cfRule>
    <cfRule type="containsText" dxfId="227" priority="25" operator="containsText" text="Provjeriti dodatno e4">
      <formula>NOT(ISERROR(SEARCH("Provjeriti dodatno e4",L34)))</formula>
    </cfRule>
    <cfRule type="containsText" dxfId="226" priority="26" operator="containsText" text="Provjeriti dodatno e3">
      <formula>NOT(ISERROR(SEARCH("Provjeriti dodatno e3",L34)))</formula>
    </cfRule>
    <cfRule type="containsText" dxfId="225" priority="31" operator="containsText" text="Projekt nije prihvatljiv">
      <formula>NOT(ISERROR(SEARCH("Projekt nije prihvatljiv",L34)))</formula>
    </cfRule>
    <cfRule type="containsText" dxfId="224" priority="30" operator="containsText" text="Dodatno odgovoriti na e1.1) pitanje">
      <formula>NOT(ISERROR(SEARCH("Dodatno odgovoriti na e1.1) pitanje",L34)))</formula>
    </cfRule>
    <cfRule type="containsText" dxfId="223" priority="29" operator="containsText" text="Odgovoriti dodatno na e1), e2), e3) i e4)">
      <formula>NOT(ISERROR(SEARCH("Odgovoriti dodatno na e1), e2), e3) i e4)",L34)))</formula>
    </cfRule>
  </conditionalFormatting>
  <dataValidations count="1">
    <dataValidation errorStyle="information" allowBlank="1" showInputMessage="1" showErrorMessage="1" errorTitle="Provjera prihvatljivosti" error="Potrebno je precizno naznačiti gdje se u dokumentu nalazi navedeni dokaz (npr. broj stranice, podnaslov ili tablica). Nepotpune ili općenite reference neće se uzeti u obzir kao valjani dokaz" sqref="L34" xr:uid="{39E3CAD5-A123-4195-9B43-8E4E8521AB2E}"/>
  </dataValidations>
  <pageMargins left="0.23622047244094491" right="0.23622047244094491" top="0.55118110236220474" bottom="0.55118110236220474" header="0.31496062992125984" footer="0.31496062992125984"/>
  <pageSetup paperSize="9" scale="6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9DE7D03-83AD-407F-AF56-159ECFD9A947}">
          <x14:formula1>
            <xm:f>Sheet2!$A$1:$A$3</xm:f>
          </x14:formula1>
          <xm:sqref>E24:E26 E29</xm:sqref>
        </x14:dataValidation>
        <x14:dataValidation type="list" allowBlank="1" showInputMessage="1" showErrorMessage="1" xr:uid="{C24591A0-6668-4895-ADE3-C8FCD59233FF}">
          <x14:formula1>
            <xm:f>Sheet3!$E$11:$E$13</xm:f>
          </x14:formula1>
          <xm:sqref>I25:I26</xm:sqref>
        </x14:dataValidation>
        <x14:dataValidation type="list" allowBlank="1" showInputMessage="1" showErrorMessage="1" xr:uid="{00319669-DA14-4388-9DC1-0D3E0C4848D0}">
          <x14:formula1>
            <xm:f>Sheet3!$L$11:$L$14</xm:f>
          </x14:formula1>
          <xm:sqref>I29</xm:sqref>
        </x14:dataValidation>
        <x14:dataValidation type="list" allowBlank="1" showInputMessage="1" showErrorMessage="1" xr:uid="{D19229E2-30E3-4B3D-886A-FDA5CDB03478}">
          <x14:formula1>
            <xm:f>Sheet1!$A$18:$A$20</xm:f>
          </x14:formula1>
          <xm:sqref>E19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ECBFC-C422-4AF5-87F5-46394DF5F4DB}">
  <sheetPr>
    <pageSetUpPr autoPageBreaks="0" fitToPage="1"/>
  </sheetPr>
  <dimension ref="A1:L42"/>
  <sheetViews>
    <sheetView showGridLines="0" zoomScale="80" zoomScaleNormal="80" workbookViewId="0">
      <selection activeCell="E19" sqref="E19"/>
    </sheetView>
  </sheetViews>
  <sheetFormatPr defaultColWidth="9.1796875" defaultRowHeight="15" customHeight="1" x14ac:dyDescent="0.35"/>
  <cols>
    <col min="1" max="1" width="2.453125" style="36" customWidth="1"/>
    <col min="2" max="2" width="6.26953125" style="36" customWidth="1"/>
    <col min="3" max="3" width="115.26953125" style="45" customWidth="1"/>
    <col min="4" max="4" width="2.453125" style="36" customWidth="1"/>
    <col min="5" max="5" width="14.54296875" style="46" customWidth="1"/>
    <col min="6" max="6" width="2.453125" style="36" customWidth="1"/>
    <col min="7" max="7" width="30.54296875" customWidth="1"/>
    <col min="8" max="8" width="2.453125" customWidth="1"/>
    <col min="9" max="9" width="17.81640625" style="36" customWidth="1"/>
    <col min="10" max="10" width="2.453125" customWidth="1"/>
    <col min="11" max="11" width="25.7265625" customWidth="1"/>
    <col min="12" max="12" width="2.453125" customWidth="1"/>
    <col min="13" max="16384" width="9.1796875" style="34"/>
  </cols>
  <sheetData>
    <row r="1" spans="1:12" ht="14.5" x14ac:dyDescent="0.35"/>
    <row r="2" spans="1:12" ht="14.5" x14ac:dyDescent="0.35"/>
    <row r="3" spans="1:12" ht="14.5" x14ac:dyDescent="0.35"/>
    <row r="4" spans="1:12" ht="13" customHeight="1" x14ac:dyDescent="0.35"/>
    <row r="5" spans="1:12" ht="15.65" customHeight="1" x14ac:dyDescent="0.35">
      <c r="C5" s="61"/>
      <c r="D5" s="62"/>
      <c r="E5" s="62"/>
      <c r="I5" s="62"/>
    </row>
    <row r="6" spans="1:12" ht="15.65" customHeight="1" x14ac:dyDescent="0.35">
      <c r="B6" s="106"/>
      <c r="C6" s="106" t="s">
        <v>164</v>
      </c>
      <c r="D6" s="62"/>
      <c r="E6" s="62"/>
      <c r="I6" s="62"/>
    </row>
    <row r="7" spans="1:12" ht="15.65" customHeight="1" x14ac:dyDescent="0.35">
      <c r="B7" s="106"/>
      <c r="C7" s="57"/>
      <c r="D7" s="58"/>
      <c r="E7" s="58"/>
      <c r="I7" s="58"/>
    </row>
    <row r="8" spans="1:12" ht="15.65" customHeight="1" x14ac:dyDescent="0.35">
      <c r="B8" s="107"/>
      <c r="C8" s="107" t="s">
        <v>119</v>
      </c>
      <c r="D8" s="58"/>
      <c r="E8" s="58"/>
      <c r="I8" s="58"/>
    </row>
    <row r="9" spans="1:12" ht="15.65" customHeight="1" x14ac:dyDescent="0.35">
      <c r="B9" s="161"/>
      <c r="C9" s="162"/>
      <c r="D9" s="108"/>
      <c r="E9" s="108"/>
      <c r="F9" s="118"/>
      <c r="G9" s="24"/>
      <c r="H9" s="24"/>
      <c r="I9" s="108"/>
      <c r="J9" s="24"/>
      <c r="K9" s="24"/>
    </row>
    <row r="10" spans="1:12" s="158" customFormat="1" ht="15.65" customHeight="1" x14ac:dyDescent="0.35">
      <c r="A10" s="36"/>
      <c r="B10" s="182"/>
      <c r="C10" s="219" t="s">
        <v>110</v>
      </c>
      <c r="D10" s="160"/>
      <c r="E10" s="160"/>
      <c r="F10" s="160"/>
      <c r="G10" s="160"/>
      <c r="H10" s="147"/>
      <c r="I10" s="147"/>
      <c r="J10"/>
      <c r="K10" s="39"/>
      <c r="L10" s="36"/>
    </row>
    <row r="11" spans="1:12" s="158" customFormat="1" ht="15.65" customHeight="1" x14ac:dyDescent="0.35">
      <c r="A11" s="36"/>
      <c r="B11" s="192" t="s">
        <v>109</v>
      </c>
      <c r="C11" s="220" t="s">
        <v>139</v>
      </c>
      <c r="D11" s="160"/>
      <c r="E11" s="160"/>
      <c r="F11" s="160"/>
      <c r="G11" s="160"/>
      <c r="H11" s="147"/>
      <c r="I11" s="147"/>
      <c r="J11"/>
      <c r="K11" s="39"/>
      <c r="L11" s="36"/>
    </row>
    <row r="12" spans="1:12" s="158" customFormat="1" ht="15.65" customHeight="1" x14ac:dyDescent="0.35">
      <c r="A12" s="36"/>
      <c r="B12" s="192" t="s">
        <v>109</v>
      </c>
      <c r="C12" s="220" t="s">
        <v>129</v>
      </c>
      <c r="D12" s="147"/>
      <c r="E12" s="147"/>
      <c r="F12" s="147"/>
      <c r="G12" s="147"/>
      <c r="H12" s="147"/>
      <c r="I12" s="147"/>
      <c r="J12"/>
      <c r="K12" s="39"/>
      <c r="L12" s="36"/>
    </row>
    <row r="13" spans="1:12" s="158" customFormat="1" ht="15.65" customHeight="1" x14ac:dyDescent="0.35">
      <c r="A13" s="36"/>
      <c r="B13" s="192" t="s">
        <v>109</v>
      </c>
      <c r="C13" s="220" t="s">
        <v>140</v>
      </c>
      <c r="D13" s="147"/>
      <c r="E13" s="147"/>
      <c r="F13" s="147"/>
      <c r="G13" s="147"/>
      <c r="H13" s="147"/>
      <c r="I13" s="147"/>
      <c r="J13"/>
      <c r="K13" s="39"/>
      <c r="L13" s="36"/>
    </row>
    <row r="14" spans="1:12" s="158" customFormat="1" ht="15.65" customHeight="1" x14ac:dyDescent="0.35">
      <c r="A14" s="36"/>
      <c r="B14" s="192" t="s">
        <v>109</v>
      </c>
      <c r="C14" s="220" t="s">
        <v>130</v>
      </c>
      <c r="D14" s="147"/>
      <c r="E14" s="147"/>
      <c r="F14" s="147"/>
      <c r="G14" s="147"/>
      <c r="H14" s="147"/>
      <c r="I14" s="147"/>
      <c r="J14"/>
      <c r="K14" s="39"/>
      <c r="L14" s="36"/>
    </row>
    <row r="15" spans="1:12" s="96" customFormat="1" ht="15.65" customHeight="1" x14ac:dyDescent="0.35">
      <c r="A15" s="1"/>
      <c r="B15" s="192" t="s">
        <v>109</v>
      </c>
      <c r="C15" s="221" t="s">
        <v>141</v>
      </c>
      <c r="D15" s="121"/>
      <c r="E15" s="16"/>
      <c r="F15" s="4"/>
      <c r="G15" s="1"/>
      <c r="H15" s="1"/>
      <c r="I15" s="1"/>
      <c r="J15" s="94"/>
      <c r="K15" s="94"/>
      <c r="L15" s="95"/>
    </row>
    <row r="16" spans="1:12" s="96" customFormat="1" ht="15.65" customHeight="1" x14ac:dyDescent="0.35">
      <c r="A16" s="1"/>
      <c r="B16" s="139"/>
      <c r="C16" s="221" t="s">
        <v>106</v>
      </c>
      <c r="D16" s="121"/>
      <c r="E16" s="16"/>
      <c r="F16" s="4"/>
      <c r="G16" s="1"/>
      <c r="H16" s="1"/>
      <c r="I16" s="1"/>
      <c r="J16" s="94"/>
      <c r="K16" s="94"/>
      <c r="L16" s="95"/>
    </row>
    <row r="17" spans="1:12" s="96" customFormat="1" ht="15.65" customHeight="1" x14ac:dyDescent="0.3">
      <c r="A17" s="1"/>
      <c r="B17" s="199" t="s">
        <v>109</v>
      </c>
      <c r="C17" s="224" t="s">
        <v>195</v>
      </c>
      <c r="D17" s="141"/>
      <c r="E17" s="142"/>
      <c r="F17" s="143"/>
      <c r="G17" s="125"/>
      <c r="H17" s="125"/>
      <c r="I17" s="125"/>
      <c r="J17" s="126"/>
      <c r="K17" s="126"/>
      <c r="L17" s="95"/>
    </row>
    <row r="18" spans="1:12" s="96" customFormat="1" ht="15.65" customHeight="1" x14ac:dyDescent="0.35">
      <c r="A18" s="1"/>
      <c r="B18" s="198"/>
      <c r="C18" s="181"/>
      <c r="D18" s="121"/>
      <c r="E18" s="16"/>
      <c r="F18" s="4"/>
      <c r="G18" s="1"/>
      <c r="H18" s="1"/>
      <c r="I18" s="1"/>
      <c r="J18" s="94"/>
      <c r="K18" s="94"/>
      <c r="L18" s="95"/>
    </row>
    <row r="19" spans="1:12" s="158" customFormat="1" ht="45" customHeight="1" x14ac:dyDescent="0.35">
      <c r="A19" s="36"/>
      <c r="B19" s="202"/>
      <c r="C19" s="200" t="s">
        <v>128</v>
      </c>
      <c r="D19" s="41"/>
      <c r="E19" s="215" t="s">
        <v>17</v>
      </c>
      <c r="F19" s="36"/>
      <c r="G19"/>
      <c r="H19"/>
      <c r="I19" s="41"/>
      <c r="J19"/>
      <c r="K19"/>
      <c r="L19" s="36"/>
    </row>
    <row r="20" spans="1:12" s="158" customFormat="1" ht="45" customHeight="1" x14ac:dyDescent="0.35">
      <c r="A20" s="36"/>
      <c r="B20" s="203"/>
      <c r="C20" s="204" t="s">
        <v>131</v>
      </c>
      <c r="D20" s="41"/>
      <c r="E20" s="216"/>
      <c r="F20" s="36"/>
      <c r="G20"/>
      <c r="H20"/>
      <c r="I20" s="41"/>
      <c r="J20"/>
      <c r="K20"/>
      <c r="L20" s="36"/>
    </row>
    <row r="21" spans="1:12" s="158" customFormat="1" ht="15" customHeight="1" x14ac:dyDescent="0.35">
      <c r="A21" s="36"/>
      <c r="B21" s="56"/>
      <c r="C21" s="56"/>
      <c r="D21" s="56"/>
      <c r="E21" s="46"/>
      <c r="F21" s="36"/>
      <c r="G21"/>
      <c r="H21"/>
      <c r="I21" s="56"/>
      <c r="J21"/>
      <c r="K21"/>
      <c r="L21" s="36"/>
    </row>
    <row r="22" spans="1:12" s="158" customFormat="1" ht="69" customHeight="1" x14ac:dyDescent="0.35">
      <c r="A22" s="36"/>
      <c r="B22" s="110"/>
      <c r="C22" s="110" t="s">
        <v>127</v>
      </c>
      <c r="D22" s="109"/>
      <c r="E22" s="111" t="s">
        <v>17</v>
      </c>
      <c r="F22" s="36"/>
      <c r="G22" s="111" t="s">
        <v>18</v>
      </c>
      <c r="H22" s="150"/>
      <c r="I22" s="102" t="s">
        <v>104</v>
      </c>
      <c r="J22" s="47"/>
      <c r="K22" s="102" t="s">
        <v>105</v>
      </c>
      <c r="L22" s="36"/>
    </row>
    <row r="23" spans="1:12" s="158" customFormat="1" ht="14.5" x14ac:dyDescent="0.35">
      <c r="A23" s="36"/>
      <c r="B23" s="44"/>
      <c r="C23" s="45"/>
      <c r="D23" s="36"/>
      <c r="E23" s="46"/>
      <c r="F23" s="36"/>
      <c r="G23"/>
      <c r="H23"/>
      <c r="I23" s="36"/>
      <c r="J23"/>
      <c r="K23"/>
      <c r="L23" s="36"/>
    </row>
    <row r="24" spans="1:12" s="159" customFormat="1" ht="50.15" customHeight="1" x14ac:dyDescent="0.35">
      <c r="A24" s="153"/>
      <c r="B24" s="185">
        <v>1</v>
      </c>
      <c r="C24" s="193" t="s">
        <v>133</v>
      </c>
      <c r="D24" s="154"/>
      <c r="E24" s="156" t="s">
        <v>17</v>
      </c>
      <c r="F24" s="153"/>
      <c r="G24" s="151" t="str">
        <f>IF(E24 = "DA", "Prihvatljiv", IF(E24 = "NE", "Nije prihvatljiv i daljnje popunjavanje nije potrebno", ""))</f>
        <v/>
      </c>
      <c r="H24" s="155"/>
      <c r="I24" s="217"/>
      <c r="J24" s="157"/>
      <c r="K24" s="218"/>
      <c r="L24" s="153"/>
    </row>
    <row r="25" spans="1:12" s="158" customFormat="1" ht="50.15" customHeight="1" x14ac:dyDescent="0.35">
      <c r="A25" s="36"/>
      <c r="B25" s="184">
        <v>2</v>
      </c>
      <c r="C25" s="194" t="s">
        <v>134</v>
      </c>
      <c r="D25" s="128"/>
      <c r="E25" s="98" t="s">
        <v>17</v>
      </c>
      <c r="F25" s="36"/>
      <c r="G25" s="152" t="str">
        <f>IF(E25 = "DA", "Nije usklađen i daljnje popunjavanje nije potrebno", IF(E25 = "NE", "Usklađen", ""))</f>
        <v/>
      </c>
      <c r="H25" s="149"/>
      <c r="I25" s="105" t="s">
        <v>17</v>
      </c>
      <c r="J25" s="18"/>
      <c r="K25" s="116"/>
      <c r="L25" s="55"/>
    </row>
    <row r="26" spans="1:12" s="158" customFormat="1" ht="50.15" customHeight="1" x14ac:dyDescent="0.35">
      <c r="A26" s="36"/>
      <c r="B26" s="184">
        <v>3</v>
      </c>
      <c r="C26" s="195" t="s">
        <v>135</v>
      </c>
      <c r="D26" s="128"/>
      <c r="E26" s="186" t="s">
        <v>17</v>
      </c>
      <c r="F26" s="36"/>
      <c r="G26" s="187" t="str">
        <f>IF(E26 = "DA", "Usklađen i daljnje popunjavanje nije potrebno", IF(E26 = "NE", "Potrebno dodatno odgovoriti na pitanje broj 4 i 4.1", ""))</f>
        <v/>
      </c>
      <c r="H26" s="148"/>
      <c r="I26" s="105" t="s">
        <v>17</v>
      </c>
      <c r="J26"/>
      <c r="K26" s="115"/>
      <c r="L26" s="36"/>
    </row>
    <row r="27" spans="1:12" s="158" customFormat="1" ht="15" customHeight="1" x14ac:dyDescent="0.35">
      <c r="A27" s="36"/>
      <c r="B27" s="40"/>
      <c r="C27" s="41"/>
      <c r="D27" s="41"/>
      <c r="E27" s="20"/>
      <c r="F27" s="36"/>
      <c r="G27"/>
      <c r="H27"/>
      <c r="I27" s="41"/>
      <c r="J27"/>
      <c r="K27"/>
      <c r="L27" s="36"/>
    </row>
    <row r="28" spans="1:12" s="158" customFormat="1" ht="15" customHeight="1" x14ac:dyDescent="0.35">
      <c r="A28" s="36"/>
      <c r="B28" s="42"/>
      <c r="C28" s="42"/>
      <c r="D28" s="42"/>
      <c r="E28" s="20"/>
      <c r="F28" s="36"/>
      <c r="G28" s="43"/>
      <c r="H28" s="43"/>
      <c r="I28" s="42"/>
      <c r="J28"/>
      <c r="K28" s="36"/>
      <c r="L28" s="36"/>
    </row>
    <row r="29" spans="1:12" s="158" customFormat="1" ht="31" x14ac:dyDescent="0.35">
      <c r="A29" s="36"/>
      <c r="B29" s="112">
        <v>4</v>
      </c>
      <c r="C29" s="289" t="s">
        <v>125</v>
      </c>
      <c r="D29" s="130"/>
      <c r="E29" s="133" t="s">
        <v>17</v>
      </c>
      <c r="F29" s="36"/>
      <c r="G29" s="114" t="str">
        <f>IF(G26="Usklađen i daljnje popunjavanje nije potrebno","-",IF(E29="DA","Usklađen",IF(E29="NE","Nije usklađen","")))</f>
        <v/>
      </c>
      <c r="H29" s="120"/>
      <c r="I29" s="105" t="s">
        <v>17</v>
      </c>
      <c r="J29"/>
      <c r="K29" s="115"/>
      <c r="L29" s="36"/>
    </row>
    <row r="30" spans="1:12" s="158" customFormat="1" ht="15.5" x14ac:dyDescent="0.35">
      <c r="A30" s="36"/>
      <c r="B30" s="112" t="s">
        <v>94</v>
      </c>
      <c r="C30" s="289" t="s">
        <v>118</v>
      </c>
      <c r="D30" s="130"/>
      <c r="E30" s="133" t="s">
        <v>17</v>
      </c>
      <c r="F30" s="36"/>
      <c r="G30" s="291" t="str">
        <f>IF(G26="Usklađen i daljnje popunjavanje nije potrebno","-",IF(E30="DA","Usklađen",IF(E30="NE","Nije usklađen","")))</f>
        <v/>
      </c>
      <c r="H30" s="120"/>
      <c r="I30" s="105" t="s">
        <v>17</v>
      </c>
      <c r="J30"/>
      <c r="K30" s="133"/>
      <c r="L30" s="36"/>
    </row>
    <row r="31" spans="1:12" s="158" customFormat="1" ht="15" customHeight="1" x14ac:dyDescent="0.35">
      <c r="A31" s="36"/>
      <c r="B31" s="48"/>
      <c r="C31" s="290" t="s">
        <v>95</v>
      </c>
      <c r="D31" s="130"/>
      <c r="E31" s="150"/>
      <c r="F31" s="36"/>
      <c r="G31" s="120"/>
      <c r="H31" s="120"/>
      <c r="I31" s="129"/>
      <c r="J31"/>
      <c r="K31" s="120"/>
      <c r="L31" s="36"/>
    </row>
    <row r="32" spans="1:12" s="158" customFormat="1" ht="241.5" customHeight="1" x14ac:dyDescent="0.35">
      <c r="A32" s="36"/>
      <c r="B32" s="48"/>
      <c r="C32" s="49" t="e" vm="1">
        <v>#VALUE!</v>
      </c>
      <c r="D32" s="49"/>
      <c r="E32" s="47"/>
      <c r="F32" s="36"/>
      <c r="G32"/>
      <c r="H32"/>
      <c r="I32" s="49"/>
      <c r="J32"/>
      <c r="K32"/>
      <c r="L32" s="36"/>
    </row>
    <row r="33" spans="1:12" s="158" customFormat="1" ht="15" customHeight="1" x14ac:dyDescent="0.35">
      <c r="A33" s="36"/>
      <c r="B33" s="48"/>
      <c r="C33" s="49"/>
      <c r="D33" s="49"/>
      <c r="E33" s="47"/>
      <c r="F33" s="36"/>
      <c r="G33"/>
      <c r="H33"/>
      <c r="I33" s="49"/>
      <c r="J33"/>
      <c r="K33"/>
      <c r="L33" s="36"/>
    </row>
    <row r="34" spans="1:12" s="158" customFormat="1" ht="28" customHeight="1" x14ac:dyDescent="0.35">
      <c r="A34" s="36"/>
      <c r="B34" s="48"/>
      <c r="C34" s="200" t="s">
        <v>176</v>
      </c>
      <c r="D34" s="130"/>
      <c r="E34" s="133"/>
      <c r="F34" s="36"/>
      <c r="G34" s="120"/>
      <c r="H34" s="120"/>
      <c r="I34" s="129"/>
      <c r="J34"/>
      <c r="K34" s="120"/>
      <c r="L34" s="36"/>
    </row>
    <row r="35" spans="1:12" s="158" customFormat="1" ht="15" customHeight="1" x14ac:dyDescent="0.35">
      <c r="A35" s="36"/>
      <c r="B35" s="48"/>
      <c r="C35" s="49"/>
      <c r="D35" s="49"/>
      <c r="E35" s="47"/>
      <c r="F35" s="36"/>
      <c r="G35"/>
      <c r="H35"/>
      <c r="I35" s="49"/>
      <c r="J35"/>
      <c r="K35"/>
      <c r="L35" s="36"/>
    </row>
    <row r="36" spans="1:12" ht="30" customHeight="1" x14ac:dyDescent="0.35">
      <c r="B36" s="50"/>
      <c r="C36" s="179" t="s">
        <v>148</v>
      </c>
      <c r="D36" s="146"/>
      <c r="E36" s="51"/>
      <c r="F36" s="51"/>
      <c r="G36" s="52" t="str">
        <f>IF(G25 = "Nije usklađen i daljnje popunjavanje nije potrebno", "Nije usklađen", IF(G30 = "Usklađen", "Usklađen", IF(G30 = "Nije usklađen", "Nije usklađen", IF(G29 = "Usklađen", "Usklađen", IF(G29 = "Nije usklađen", "Nije usklađen", IF(G26 = "Usklađen i daljnje popunjavanje nije potrebno", "Usklađen", ""))))))</f>
        <v/>
      </c>
      <c r="H36" s="117"/>
      <c r="I36" s="146"/>
      <c r="J36" s="97"/>
      <c r="K36" s="97"/>
      <c r="L36" s="29"/>
    </row>
    <row r="37" spans="1:12" ht="14.5" x14ac:dyDescent="0.35">
      <c r="B37" s="53"/>
      <c r="C37" s="38"/>
      <c r="D37" s="38"/>
      <c r="G37" s="13"/>
      <c r="H37" s="13"/>
      <c r="I37" s="38"/>
    </row>
    <row r="38" spans="1:12" ht="14.5" x14ac:dyDescent="0.35">
      <c r="B38" s="53"/>
      <c r="C38" s="38"/>
      <c r="D38" s="38"/>
      <c r="G38" s="13"/>
      <c r="H38" s="13"/>
      <c r="I38" s="38"/>
    </row>
    <row r="39" spans="1:12" ht="14.5" x14ac:dyDescent="0.35">
      <c r="B39" s="53"/>
      <c r="C39" s="38"/>
      <c r="D39" s="38"/>
      <c r="G39" s="13"/>
      <c r="H39" s="13"/>
      <c r="I39" s="38"/>
    </row>
    <row r="40" spans="1:12" ht="14.5" x14ac:dyDescent="0.35">
      <c r="B40" s="53"/>
      <c r="C40" s="38"/>
      <c r="D40" s="38"/>
      <c r="G40" s="13"/>
      <c r="H40" s="13"/>
      <c r="I40" s="38"/>
    </row>
    <row r="41" spans="1:12" s="158" customFormat="1" ht="14.5" x14ac:dyDescent="0.35">
      <c r="A41" s="36"/>
      <c r="B41" s="36"/>
      <c r="C41" s="45"/>
      <c r="D41" s="54"/>
      <c r="E41" s="46"/>
      <c r="F41" s="36"/>
      <c r="G41"/>
      <c r="H41"/>
      <c r="I41" s="54"/>
      <c r="J41"/>
      <c r="K41"/>
      <c r="L41" s="36"/>
    </row>
    <row r="42" spans="1:12" ht="14.5" x14ac:dyDescent="0.35"/>
  </sheetData>
  <sheetProtection algorithmName="SHA-512" hashValue="77MeKDOysvE1pmWX/QuCB+tP6Lx8Mqej4uivhc8OD4aMqbAyTwJ+aZz5z4KY5w3jYSUyw/C5vE8juE+VjU5/Mw==" saltValue="rEXQZejw0NP2HslUpTN5+Q==" spinCount="100000" sheet="1" selectLockedCells="1"/>
  <conditionalFormatting sqref="C37:C40">
    <cfRule type="expression" dxfId="222" priority="60">
      <formula>#REF!="Projekt je prihvatljiv - daljnje popunjavanje nije potrebno"</formula>
    </cfRule>
    <cfRule type="expression" dxfId="221" priority="59">
      <formula>#REF!="Projekt nije prihvatljiv"</formula>
    </cfRule>
    <cfRule type="containsText" dxfId="220" priority="64" operator="containsText" text="Projekt je prihvatljiv">
      <formula>NOT(ISERROR(SEARCH("Projekt je prihvatljiv",C37)))</formula>
    </cfRule>
    <cfRule type="containsText" dxfId="219" priority="63" operator="containsText" text="Projekt nije prihvatljiv">
      <formula>NOT(ISERROR(SEARCH("Projekt nije prihvatljiv",C37)))</formula>
    </cfRule>
    <cfRule type="containsText" dxfId="218" priority="62" operator="containsText" text="Projekt je prihvatljiv">
      <formula>NOT(ISERROR(SEARCH("Projekt je prihvatljiv",C37)))</formula>
    </cfRule>
    <cfRule type="containsText" dxfId="217" priority="61" operator="containsText" text="Projekt nije prihvatljiv">
      <formula>NOT(ISERROR(SEARCH("Projekt nije prihvatljiv",C37)))</formula>
    </cfRule>
  </conditionalFormatting>
  <conditionalFormatting sqref="E19:E20">
    <cfRule type="expression" dxfId="216" priority="13">
      <formula>#REF!="povezano poduzeće"</formula>
    </cfRule>
    <cfRule type="expression" dxfId="215" priority="14">
      <formula>#REF!="obrtna sredstva"</formula>
    </cfRule>
    <cfRule type="cellIs" dxfId="214" priority="15" operator="equal">
      <formula>"(odaberite)"</formula>
    </cfRule>
  </conditionalFormatting>
  <conditionalFormatting sqref="E24:E33 E35">
    <cfRule type="cellIs" dxfId="213" priority="58" operator="equal">
      <formula>"(odaberite)"</formula>
    </cfRule>
  </conditionalFormatting>
  <conditionalFormatting sqref="E25:E33 E35">
    <cfRule type="expression" dxfId="212" priority="57">
      <formula>#REF!="obrtna sredstva"</formula>
    </cfRule>
  </conditionalFormatting>
  <conditionalFormatting sqref="E26:E33 E35">
    <cfRule type="expression" dxfId="211" priority="56">
      <formula>#REF!="povezano poduzeće"</formula>
    </cfRule>
  </conditionalFormatting>
  <conditionalFormatting sqref="E15:F18">
    <cfRule type="cellIs" dxfId="210" priority="10" operator="equal">
      <formula>"(odaberite)"</formula>
    </cfRule>
  </conditionalFormatting>
  <conditionalFormatting sqref="E36:F36">
    <cfRule type="expression" dxfId="209" priority="22">
      <formula>#REF!="obrtna sredstva"</formula>
    </cfRule>
    <cfRule type="cellIs" dxfId="208" priority="23" operator="equal">
      <formula>"(odaberite)"</formula>
    </cfRule>
    <cfRule type="expression" dxfId="207" priority="21">
      <formula>#REF!="povezano poduzeće"</formula>
    </cfRule>
  </conditionalFormatting>
  <conditionalFormatting sqref="G24:H24">
    <cfRule type="containsText" dxfId="206" priority="37" operator="containsText" text="Prihvatljiv">
      <formula>NOT(ISERROR(SEARCH("Prihvatljiv",G24)))</formula>
    </cfRule>
    <cfRule type="containsText" dxfId="205" priority="38" operator="containsText" text="Nije prihvatljiv i daljnje popunjavanje nije potrebno">
      <formula>NOT(ISERROR(SEARCH("Nije prihvatljiv i daljnje popunjavanje nije potrebno",G24)))</formula>
    </cfRule>
  </conditionalFormatting>
  <conditionalFormatting sqref="G24:H26">
    <cfRule type="containsText" dxfId="204" priority="32" operator="containsText" text="Potrebno dodatno odgovoriti na pitanje broj 4">
      <formula>NOT(ISERROR(SEARCH("Potrebno dodatno odgovoriti na pitanje broj 4",G24)))</formula>
    </cfRule>
    <cfRule type="containsText" dxfId="203" priority="33" operator="containsText" text="Usklađen i daljnje popunjavanje nije potrebno">
      <formula>NOT(ISERROR(SEARCH("Usklađen i daljnje popunjavanje nije potrebno",G24)))</formula>
    </cfRule>
    <cfRule type="containsText" dxfId="202" priority="41" operator="containsText" text="Projekt je prihvatljiv">
      <formula>NOT(ISERROR(SEARCH("Projekt je prihvatljiv",G24)))</formula>
    </cfRule>
    <cfRule type="containsText" dxfId="201" priority="35" operator="containsText" text="Prihvatljiv">
      <formula>NOT(ISERROR(SEARCH("Prihvatljiv",G24)))</formula>
    </cfRule>
    <cfRule type="containsText" dxfId="200" priority="36" operator="containsText" text="Nije prihvatljiv i daljnje popunjavanje nije potrebno">
      <formula>NOT(ISERROR(SEARCH("Nije prihvatljiv i daljnje popunjavanje nije potrebno",G24)))</formula>
    </cfRule>
    <cfRule type="containsText" dxfId="199" priority="39" operator="containsText" text="Dodatno odgovoriti na pitanja 4) - 9) - ovisno o kategoriji vozila">
      <formula>NOT(ISERROR(SEARCH("Dodatno odgovoriti na pitanja 4) - 9) - ovisno o kategoriji vozila",G24)))</formula>
    </cfRule>
    <cfRule type="containsText" dxfId="198" priority="40" operator="containsText" text="Projekt nije prihvatljiv">
      <formula>NOT(ISERROR(SEARCH("Projekt nije prihvatljiv",G24)))</formula>
    </cfRule>
    <cfRule type="containsText" dxfId="197" priority="42" operator="containsText" text="Projekt nije prihvatljiv">
      <formula>NOT(ISERROR(SEARCH("Projekt nije prihvatljiv",G24)))</formula>
    </cfRule>
    <cfRule type="containsText" dxfId="196" priority="43" operator="containsText" text="Projekt je prihvatljiv">
      <formula>NOT(ISERROR(SEARCH("Projekt je prihvatljiv",G24)))</formula>
    </cfRule>
    <cfRule type="containsText" dxfId="195" priority="34" operator="containsText" text="Nije prihvatljiv">
      <formula>NOT(ISERROR(SEARCH("Nije prihvatljiv",G24)))</formula>
    </cfRule>
  </conditionalFormatting>
  <conditionalFormatting sqref="G25:H25">
    <cfRule type="containsText" dxfId="194" priority="19" operator="containsText" text="Nije usklađen">
      <formula>NOT(ISERROR(SEARCH("Nije usklađen",G25)))</formula>
    </cfRule>
    <cfRule type="containsText" dxfId="193" priority="20" operator="containsText" text="Usklađen">
      <formula>NOT(ISERROR(SEARCH("Usklađen",G25)))</formula>
    </cfRule>
  </conditionalFormatting>
  <conditionalFormatting sqref="G29:H31">
    <cfRule type="expression" dxfId="192" priority="48">
      <formula>"IF(N25)=""Projekt je usklađen, daljnje popunjavanje nije potrebno"""</formula>
    </cfRule>
    <cfRule type="containsText" dxfId="191" priority="46" operator="containsText" text="Provjeriti iduće pitanje">
      <formula>NOT(ISERROR(SEARCH("Provjeriti iduće pitanje",G29)))</formula>
    </cfRule>
    <cfRule type="expression" dxfId="190" priority="47">
      <formula>#REF!="Projekt je usklađen, daljnje popunjavanje nije potrebno"</formula>
    </cfRule>
    <cfRule type="containsText" dxfId="189" priority="50" operator="containsText" text="Projekt je usklađen">
      <formula>NOT(ISERROR(SEARCH("Projekt je usklađen",G29)))</formula>
    </cfRule>
    <cfRule type="containsText" dxfId="188" priority="49" operator="containsText" text="Projekt nije usklađen, ali potencijalno prihvatljiv">
      <formula>NOT(ISERROR(SEARCH("Projekt nije usklađen, ali potencijalno prihvatljiv",G29)))</formula>
    </cfRule>
    <cfRule type="expression" dxfId="187" priority="51">
      <formula>#REF!="Projekt je prihvatljiv - daljnje popunjavanje nije potrebno"</formula>
    </cfRule>
    <cfRule type="containsText" dxfId="186" priority="52" operator="containsText" text="Projekt nije prihvatljiv">
      <formula>NOT(ISERROR(SEARCH("Projekt nije prihvatljiv",G29)))</formula>
    </cfRule>
    <cfRule type="containsText" dxfId="185" priority="53" operator="containsText" text="Projekt je prihvatljiv">
      <formula>NOT(ISERROR(SEARCH("Projekt je prihvatljiv",G29)))</formula>
    </cfRule>
    <cfRule type="containsText" dxfId="184" priority="54" operator="containsText" text="Projekt nije prihvatljiv">
      <formula>NOT(ISERROR(SEARCH("Projekt nije prihvatljiv",G29)))</formula>
    </cfRule>
    <cfRule type="containsText" dxfId="183" priority="55" operator="containsText" text="Projekt je prihvatljiv">
      <formula>NOT(ISERROR(SEARCH("Projekt je prihvatljiv",G29)))</formula>
    </cfRule>
    <cfRule type="containsText" dxfId="182" priority="44" operator="containsText" text="Nije usklađen">
      <formula>NOT(ISERROR(SEARCH("Nije usklađen",G29)))</formula>
    </cfRule>
    <cfRule type="containsText" dxfId="181" priority="45" operator="containsText" text="Usklađen">
      <formula>NOT(ISERROR(SEARCH("Usklađen",G29)))</formula>
    </cfRule>
  </conditionalFormatting>
  <conditionalFormatting sqref="G34:H34">
    <cfRule type="containsText" dxfId="180" priority="2" operator="containsText" text="Usklađen">
      <formula>NOT(ISERROR(SEARCH("Usklađen",G34)))</formula>
    </cfRule>
    <cfRule type="containsText" dxfId="179" priority="3" operator="containsText" text="Provjeriti iduće pitanje">
      <formula>NOT(ISERROR(SEARCH("Provjeriti iduće pitanje",G34)))</formula>
    </cfRule>
    <cfRule type="containsText" dxfId="178" priority="4" operator="containsText" text="Projekt nije usklađen, ali potencijalno prihvatljiv">
      <formula>NOT(ISERROR(SEARCH("Projekt nije usklađen, ali potencijalno prihvatljiv",G34)))</formula>
    </cfRule>
    <cfRule type="containsText" dxfId="177" priority="5" operator="containsText" text="Projekt je usklađen">
      <formula>NOT(ISERROR(SEARCH("Projekt je usklađen",G34)))</formula>
    </cfRule>
    <cfRule type="containsText" dxfId="176" priority="6" operator="containsText" text="Projekt nije prihvatljiv">
      <formula>NOT(ISERROR(SEARCH("Projekt nije prihvatljiv",G34)))</formula>
    </cfRule>
    <cfRule type="containsText" dxfId="175" priority="7" operator="containsText" text="Projekt je prihvatljiv">
      <formula>NOT(ISERROR(SEARCH("Projekt je prihvatljiv",G34)))</formula>
    </cfRule>
    <cfRule type="containsText" dxfId="174" priority="9" operator="containsText" text="Projekt je prihvatljiv">
      <formula>NOT(ISERROR(SEARCH("Projekt je prihvatljiv",G34)))</formula>
    </cfRule>
    <cfRule type="containsText" dxfId="173" priority="8" operator="containsText" text="Projekt nije prihvatljiv">
      <formula>NOT(ISERROR(SEARCH("Projekt nije prihvatljiv",G34)))</formula>
    </cfRule>
    <cfRule type="containsText" dxfId="172" priority="1" operator="containsText" text="Nije usklađen">
      <formula>NOT(ISERROR(SEARCH("Nije usklađen",G34)))</formula>
    </cfRule>
  </conditionalFormatting>
  <conditionalFormatting sqref="I24:I26">
    <cfRule type="cellIs" dxfId="171" priority="18" operator="equal">
      <formula>"(odaberite)"</formula>
    </cfRule>
  </conditionalFormatting>
  <conditionalFormatting sqref="I29:I30">
    <cfRule type="cellIs" dxfId="170" priority="17" operator="equal">
      <formula>"(odaberite)"</formula>
    </cfRule>
  </conditionalFormatting>
  <conditionalFormatting sqref="L36">
    <cfRule type="containsText" dxfId="169" priority="27" operator="containsText" text="Preskočiti e2) - e4) i odgovoriti na pitanje f)">
      <formula>NOT(ISERROR(SEARCH("Preskočiti e2) - e4) i odgovoriti na pitanje f)",L36)))</formula>
    </cfRule>
    <cfRule type="containsText" dxfId="168" priority="29" operator="containsText" text="Dodatno odgovoriti na e1.1) pitanje">
      <formula>NOT(ISERROR(SEARCH("Dodatno odgovoriti na e1.1) pitanje",L36)))</formula>
    </cfRule>
    <cfRule type="containsText" dxfId="167" priority="28" operator="containsText" text="Odgovoriti dodatno na e1), e2), e3) i e4)">
      <formula>NOT(ISERROR(SEARCH("Odgovoriti dodatno na e1), e2), e3) i e4)",L36)))</formula>
    </cfRule>
    <cfRule type="containsText" dxfId="166" priority="26" operator="containsText" text="Potrebno dodatno odgovoriti na pitanja f1) - f3)">
      <formula>NOT(ISERROR(SEARCH("Potrebno dodatno odgovoriti na pitanja f1) - f3)",L36)))</formula>
    </cfRule>
    <cfRule type="containsText" dxfId="165" priority="25" operator="containsText" text="Provjeriti dodatno e3">
      <formula>NOT(ISERROR(SEARCH("Provjeriti dodatno e3",L36)))</formula>
    </cfRule>
    <cfRule type="containsText" dxfId="164" priority="24" operator="containsText" text="Provjeriti dodatno e4">
      <formula>NOT(ISERROR(SEARCH("Provjeriti dodatno e4",L36)))</formula>
    </cfRule>
    <cfRule type="containsText" dxfId="163" priority="30" operator="containsText" text="Projekt nije prihvatljiv">
      <formula>NOT(ISERROR(SEARCH("Projekt nije prihvatljiv",L36)))</formula>
    </cfRule>
    <cfRule type="containsText" dxfId="162" priority="31" operator="containsText" text="Projekt je prihvatljiv">
      <formula>NOT(ISERROR(SEARCH("Projekt je prihvatljiv",L36)))</formula>
    </cfRule>
  </conditionalFormatting>
  <dataValidations count="1">
    <dataValidation errorStyle="information" allowBlank="1" showInputMessage="1" showErrorMessage="1" errorTitle="Provjera prihvatljivosti" error="Potrebno je precizno naznačiti gdje se u dokumentu nalazi navedeni dokaz (npr. broj stranice, podnaslov ili tablica). Nepotpune ili općenite reference neće se uzeti u obzir kao valjani dokaz" sqref="L36" xr:uid="{F354F0B7-A51B-4B91-B1C0-76C0E266FD66}"/>
  </dataValidations>
  <pageMargins left="0.23622047244094491" right="0.23622047244094491" top="0.55118110236220474" bottom="0.55118110236220474" header="0.31496062992125984" footer="0.31496062992125984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18D2F3D-A8F6-40C7-9B77-DD7DF047BE10}">
          <x14:formula1>
            <xm:f>Sheet3!$L$11:$L$14</xm:f>
          </x14:formula1>
          <xm:sqref>I29:I30</xm:sqref>
        </x14:dataValidation>
        <x14:dataValidation type="list" allowBlank="1" showInputMessage="1" showErrorMessage="1" xr:uid="{388E9BEA-0DE0-4DF8-AC68-1BF4207E65AB}">
          <x14:formula1>
            <xm:f>Sheet3!$E$11:$E$13</xm:f>
          </x14:formula1>
          <xm:sqref>I25:I26</xm:sqref>
        </x14:dataValidation>
        <x14:dataValidation type="list" allowBlank="1" showInputMessage="1" showErrorMessage="1" xr:uid="{8F2BC364-D6B1-47AC-9593-FB87C190504A}">
          <x14:formula1>
            <xm:f>Sheet2!$A$1:$A$3</xm:f>
          </x14:formula1>
          <xm:sqref>E24:E26 E29:E30</xm:sqref>
        </x14:dataValidation>
        <x14:dataValidation type="list" allowBlank="1" showInputMessage="1" showErrorMessage="1" xr:uid="{8D533984-4467-40F0-A66D-A41692F618E0}">
          <x14:formula1>
            <xm:f>Sheet1!$A$23:$A$25</xm:f>
          </x14:formula1>
          <xm:sqref>E19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5992C-72F5-4765-91C2-85386A2FFC95}">
  <sheetPr>
    <pageSetUpPr fitToPage="1"/>
  </sheetPr>
  <dimension ref="A1:L40"/>
  <sheetViews>
    <sheetView showGridLines="0" zoomScale="80" zoomScaleNormal="80" workbookViewId="0">
      <selection activeCell="E20" sqref="E20"/>
    </sheetView>
  </sheetViews>
  <sheetFormatPr defaultColWidth="9.1796875" defaultRowHeight="15" customHeight="1" x14ac:dyDescent="0.35"/>
  <cols>
    <col min="1" max="1" width="2.453125" style="36" customWidth="1"/>
    <col min="2" max="2" width="6.26953125" style="36" customWidth="1"/>
    <col min="3" max="3" width="115.26953125" style="45" customWidth="1"/>
    <col min="4" max="4" width="2.453125" style="36" customWidth="1"/>
    <col min="5" max="5" width="14.54296875" style="46" customWidth="1"/>
    <col min="6" max="6" width="2.453125" style="36" customWidth="1"/>
    <col min="7" max="7" width="30.54296875" customWidth="1"/>
    <col min="8" max="8" width="2.453125" customWidth="1"/>
    <col min="9" max="9" width="17.81640625" style="36" customWidth="1"/>
    <col min="10" max="10" width="2.453125" customWidth="1"/>
    <col min="11" max="11" width="25.7265625" customWidth="1"/>
    <col min="12" max="12" width="2.453125" customWidth="1"/>
    <col min="13" max="16384" width="9.1796875" style="34"/>
  </cols>
  <sheetData>
    <row r="1" spans="1:12" ht="14.5" x14ac:dyDescent="0.35"/>
    <row r="2" spans="1:12" ht="14.5" x14ac:dyDescent="0.35"/>
    <row r="3" spans="1:12" ht="14.5" x14ac:dyDescent="0.35"/>
    <row r="4" spans="1:12" ht="13" customHeight="1" x14ac:dyDescent="0.35"/>
    <row r="5" spans="1:12" ht="15.65" customHeight="1" x14ac:dyDescent="0.35">
      <c r="C5" s="61"/>
      <c r="D5" s="62"/>
      <c r="E5" s="62"/>
      <c r="I5" s="62"/>
    </row>
    <row r="6" spans="1:12" ht="15.65" customHeight="1" x14ac:dyDescent="0.35">
      <c r="B6" s="106"/>
      <c r="C6" s="106" t="s">
        <v>164</v>
      </c>
      <c r="D6" s="62"/>
      <c r="E6" s="62"/>
      <c r="I6" s="62"/>
    </row>
    <row r="7" spans="1:12" ht="15.65" customHeight="1" x14ac:dyDescent="0.35">
      <c r="B7" s="106"/>
      <c r="C7" s="57"/>
      <c r="D7" s="58"/>
      <c r="E7" s="58"/>
      <c r="I7" s="58"/>
    </row>
    <row r="8" spans="1:12" ht="15.65" customHeight="1" x14ac:dyDescent="0.35">
      <c r="B8" s="107"/>
      <c r="C8" s="107" t="s">
        <v>120</v>
      </c>
      <c r="D8" s="58"/>
      <c r="E8" s="58"/>
      <c r="I8" s="58"/>
    </row>
    <row r="9" spans="1:12" ht="15.65" customHeight="1" x14ac:dyDescent="0.35">
      <c r="B9" s="161"/>
      <c r="C9" s="162"/>
      <c r="D9" s="108"/>
      <c r="E9" s="108"/>
      <c r="F9" s="118"/>
      <c r="G9" s="24"/>
      <c r="H9" s="24"/>
      <c r="I9" s="108"/>
      <c r="J9" s="24"/>
      <c r="K9" s="24"/>
    </row>
    <row r="10" spans="1:12" s="158" customFormat="1" ht="15.65" customHeight="1" x14ac:dyDescent="0.35">
      <c r="A10" s="36"/>
      <c r="B10" s="182"/>
      <c r="C10" s="160" t="s">
        <v>110</v>
      </c>
      <c r="D10" s="160"/>
      <c r="E10" s="160"/>
      <c r="F10" s="160"/>
      <c r="G10" s="160"/>
      <c r="H10" s="147"/>
      <c r="I10" s="147"/>
      <c r="J10"/>
      <c r="K10" s="39"/>
      <c r="L10" s="36"/>
    </row>
    <row r="11" spans="1:12" s="158" customFormat="1" ht="15.65" customHeight="1" x14ac:dyDescent="0.35">
      <c r="A11" s="36"/>
      <c r="B11" s="192" t="s">
        <v>109</v>
      </c>
      <c r="C11" s="220" t="s">
        <v>139</v>
      </c>
      <c r="D11" s="160"/>
      <c r="E11" s="160"/>
      <c r="F11" s="160"/>
      <c r="G11" s="160"/>
      <c r="H11" s="147"/>
      <c r="I11" s="147"/>
      <c r="J11"/>
      <c r="K11" s="39"/>
      <c r="L11" s="36"/>
    </row>
    <row r="12" spans="1:12" s="158" customFormat="1" ht="15.65" customHeight="1" x14ac:dyDescent="0.35">
      <c r="A12" s="36"/>
      <c r="B12" s="192" t="s">
        <v>109</v>
      </c>
      <c r="C12" s="220" t="s">
        <v>129</v>
      </c>
      <c r="D12" s="147"/>
      <c r="E12" s="147"/>
      <c r="F12" s="147"/>
      <c r="G12" s="147"/>
      <c r="H12" s="147"/>
      <c r="I12" s="147"/>
      <c r="J12"/>
      <c r="K12" s="39"/>
      <c r="L12" s="36"/>
    </row>
    <row r="13" spans="1:12" s="158" customFormat="1" ht="15.65" customHeight="1" x14ac:dyDescent="0.35">
      <c r="A13" s="36"/>
      <c r="B13" s="192" t="s">
        <v>109</v>
      </c>
      <c r="C13" s="220" t="s">
        <v>140</v>
      </c>
      <c r="D13" s="147"/>
      <c r="E13" s="147"/>
      <c r="F13" s="147"/>
      <c r="G13" s="147"/>
      <c r="H13" s="147"/>
      <c r="I13" s="147"/>
      <c r="J13"/>
      <c r="K13" s="39"/>
      <c r="L13" s="36"/>
    </row>
    <row r="14" spans="1:12" s="158" customFormat="1" ht="15.65" customHeight="1" x14ac:dyDescent="0.35">
      <c r="A14" s="36"/>
      <c r="B14" s="192" t="s">
        <v>109</v>
      </c>
      <c r="C14" s="220" t="s">
        <v>130</v>
      </c>
      <c r="D14" s="147"/>
      <c r="E14" s="147"/>
      <c r="F14" s="147"/>
      <c r="G14" s="147"/>
      <c r="H14" s="147"/>
      <c r="I14" s="147"/>
      <c r="J14"/>
      <c r="K14" s="39"/>
      <c r="L14" s="36"/>
    </row>
    <row r="15" spans="1:12" s="96" customFormat="1" ht="15.65" customHeight="1" x14ac:dyDescent="0.35">
      <c r="A15" s="1"/>
      <c r="B15" s="192" t="s">
        <v>109</v>
      </c>
      <c r="C15" s="221" t="s">
        <v>141</v>
      </c>
      <c r="D15" s="121"/>
      <c r="E15" s="16"/>
      <c r="F15" s="4"/>
      <c r="G15" s="1"/>
      <c r="H15" s="1"/>
      <c r="I15" s="1"/>
      <c r="J15" s="94"/>
      <c r="K15" s="94"/>
      <c r="L15" s="95"/>
    </row>
    <row r="16" spans="1:12" s="96" customFormat="1" ht="15.65" customHeight="1" x14ac:dyDescent="0.35">
      <c r="A16" s="1"/>
      <c r="B16" s="139"/>
      <c r="C16" s="221" t="s">
        <v>106</v>
      </c>
      <c r="D16" s="121"/>
      <c r="E16" s="16"/>
      <c r="F16" s="4"/>
      <c r="G16" s="1"/>
      <c r="H16" s="1"/>
      <c r="I16" s="1"/>
      <c r="J16" s="94"/>
      <c r="K16" s="94"/>
      <c r="L16" s="95"/>
    </row>
    <row r="17" spans="1:12" s="96" customFormat="1" ht="15.65" customHeight="1" x14ac:dyDescent="0.35">
      <c r="A17" s="1"/>
      <c r="B17" s="180" t="s">
        <v>109</v>
      </c>
      <c r="C17" s="221" t="s">
        <v>142</v>
      </c>
      <c r="D17" s="121"/>
      <c r="E17" s="16"/>
      <c r="F17" s="4"/>
      <c r="G17" s="1"/>
      <c r="H17" s="1"/>
      <c r="I17" s="1"/>
      <c r="J17" s="94"/>
      <c r="K17" s="94"/>
      <c r="L17" s="95"/>
    </row>
    <row r="18" spans="1:12" s="96" customFormat="1" ht="15.65" customHeight="1" x14ac:dyDescent="0.3">
      <c r="A18" s="1"/>
      <c r="B18" s="295" t="s">
        <v>109</v>
      </c>
      <c r="C18" s="224" t="s">
        <v>195</v>
      </c>
      <c r="D18" s="141"/>
      <c r="E18" s="142"/>
      <c r="F18" s="143"/>
      <c r="G18" s="125"/>
      <c r="H18" s="125"/>
      <c r="I18" s="125"/>
      <c r="J18" s="126"/>
      <c r="K18" s="126"/>
      <c r="L18" s="95"/>
    </row>
    <row r="19" spans="1:12" s="96" customFormat="1" ht="15.65" customHeight="1" x14ac:dyDescent="0.35">
      <c r="A19" s="1"/>
      <c r="B19" s="140"/>
      <c r="C19" s="181"/>
      <c r="D19" s="121"/>
      <c r="E19" s="16"/>
      <c r="F19" s="4"/>
      <c r="G19" s="1"/>
      <c r="H19" s="1"/>
      <c r="I19" s="1"/>
      <c r="J19" s="94"/>
      <c r="K19" s="94"/>
      <c r="L19" s="95"/>
    </row>
    <row r="20" spans="1:12" s="158" customFormat="1" ht="45" customHeight="1" x14ac:dyDescent="0.35">
      <c r="A20" s="36"/>
      <c r="B20" s="202"/>
      <c r="C20" s="200" t="s">
        <v>128</v>
      </c>
      <c r="D20" s="41"/>
      <c r="E20" s="215" t="s">
        <v>17</v>
      </c>
      <c r="F20" s="36"/>
      <c r="G20"/>
      <c r="H20"/>
      <c r="I20" s="41"/>
      <c r="J20"/>
      <c r="K20"/>
      <c r="L20" s="36"/>
    </row>
    <row r="21" spans="1:12" s="158" customFormat="1" ht="45" customHeight="1" x14ac:dyDescent="0.35">
      <c r="A21" s="36"/>
      <c r="B21" s="203"/>
      <c r="C21" s="204" t="s">
        <v>131</v>
      </c>
      <c r="D21" s="41"/>
      <c r="E21" s="216"/>
      <c r="F21" s="36"/>
      <c r="G21"/>
      <c r="H21"/>
      <c r="I21" s="41"/>
      <c r="J21"/>
      <c r="K21"/>
      <c r="L21" s="36"/>
    </row>
    <row r="22" spans="1:12" s="158" customFormat="1" ht="15" customHeight="1" x14ac:dyDescent="0.35">
      <c r="A22" s="36"/>
      <c r="B22" s="56"/>
      <c r="C22" s="56"/>
      <c r="D22" s="56"/>
      <c r="E22" s="46"/>
      <c r="F22" s="36"/>
      <c r="G22"/>
      <c r="H22"/>
      <c r="I22" s="56"/>
      <c r="J22"/>
      <c r="K22"/>
      <c r="L22" s="36"/>
    </row>
    <row r="23" spans="1:12" s="158" customFormat="1" ht="69" customHeight="1" x14ac:dyDescent="0.35">
      <c r="A23" s="36"/>
      <c r="B23" s="110"/>
      <c r="C23" s="110" t="s">
        <v>127</v>
      </c>
      <c r="D23" s="109"/>
      <c r="E23" s="111" t="s">
        <v>17</v>
      </c>
      <c r="F23" s="36"/>
      <c r="G23" s="111" t="s">
        <v>18</v>
      </c>
      <c r="H23" s="150"/>
      <c r="I23" s="102" t="s">
        <v>104</v>
      </c>
      <c r="J23" s="47"/>
      <c r="K23" s="102" t="s">
        <v>105</v>
      </c>
      <c r="L23" s="36"/>
    </row>
    <row r="24" spans="1:12" s="158" customFormat="1" ht="14.5" x14ac:dyDescent="0.35">
      <c r="A24" s="36"/>
      <c r="B24" s="44"/>
      <c r="C24" s="45"/>
      <c r="D24" s="36"/>
      <c r="E24" s="46"/>
      <c r="F24" s="36"/>
      <c r="G24"/>
      <c r="H24"/>
      <c r="I24" s="36"/>
      <c r="J24"/>
      <c r="K24"/>
      <c r="L24" s="36"/>
    </row>
    <row r="25" spans="1:12" s="159" customFormat="1" ht="50.15" customHeight="1" x14ac:dyDescent="0.35">
      <c r="A25" s="153"/>
      <c r="B25" s="185">
        <v>1</v>
      </c>
      <c r="C25" s="193" t="s">
        <v>133</v>
      </c>
      <c r="D25" s="154"/>
      <c r="E25" s="156" t="s">
        <v>17</v>
      </c>
      <c r="F25" s="153"/>
      <c r="G25" s="151" t="str">
        <f>IF(E25 = "DA", "Prihvatljiv", IF(E25 = "NE", "Nije prihvatljiv i daljnje popunjavanje nije potrebno", ""))</f>
        <v/>
      </c>
      <c r="H25" s="155"/>
      <c r="I25" s="217"/>
      <c r="J25" s="157"/>
      <c r="K25" s="218"/>
      <c r="L25" s="153"/>
    </row>
    <row r="26" spans="1:12" s="158" customFormat="1" ht="50.15" customHeight="1" x14ac:dyDescent="0.35">
      <c r="A26" s="36"/>
      <c r="B26" s="184">
        <v>2</v>
      </c>
      <c r="C26" s="194" t="s">
        <v>134</v>
      </c>
      <c r="D26" s="128"/>
      <c r="E26" s="98" t="s">
        <v>17</v>
      </c>
      <c r="F26" s="36"/>
      <c r="G26" s="152" t="str">
        <f>IF(E26 = "DA", "Nije usklađen i daljnje popunjavanje nije potrebno", IF(E26 = "NE", "Usklađen", ""))</f>
        <v/>
      </c>
      <c r="H26" s="149"/>
      <c r="I26" s="105" t="s">
        <v>17</v>
      </c>
      <c r="J26" s="18"/>
      <c r="K26" s="116"/>
      <c r="L26" s="55"/>
    </row>
    <row r="27" spans="1:12" s="158" customFormat="1" ht="50.15" customHeight="1" x14ac:dyDescent="0.35">
      <c r="A27" s="36"/>
      <c r="B27" s="184">
        <v>3</v>
      </c>
      <c r="C27" s="195" t="s">
        <v>135</v>
      </c>
      <c r="D27" s="128"/>
      <c r="E27" s="186" t="s">
        <v>17</v>
      </c>
      <c r="F27" s="36"/>
      <c r="G27" s="187" t="str">
        <f>IF(E27 = "DA", "Usklađen i daljnje popunjavanje nije potrebno", IF(E27 = "NE", "Potrebno dodatno odgovoriti na pitanje broj 4", ""))</f>
        <v/>
      </c>
      <c r="H27" s="148"/>
      <c r="I27" s="105" t="s">
        <v>17</v>
      </c>
      <c r="J27"/>
      <c r="K27" s="115"/>
      <c r="L27" s="36"/>
    </row>
    <row r="28" spans="1:12" s="158" customFormat="1" ht="14.5" x14ac:dyDescent="0.35">
      <c r="A28" s="36"/>
      <c r="B28" s="40"/>
      <c r="C28" s="41"/>
      <c r="D28" s="41"/>
      <c r="E28" s="20"/>
      <c r="F28" s="36"/>
      <c r="G28"/>
      <c r="H28"/>
      <c r="I28" s="41"/>
      <c r="J28"/>
      <c r="K28"/>
      <c r="L28" s="36"/>
    </row>
    <row r="29" spans="1:12" s="158" customFormat="1" ht="15.75" customHeight="1" x14ac:dyDescent="0.35">
      <c r="A29" s="36"/>
      <c r="B29" s="42"/>
      <c r="C29" s="42"/>
      <c r="D29" s="42"/>
      <c r="E29" s="20"/>
      <c r="F29" s="36"/>
      <c r="G29" s="43"/>
      <c r="H29" s="43"/>
      <c r="I29" s="42"/>
      <c r="J29"/>
      <c r="K29" s="36"/>
      <c r="L29" s="36"/>
    </row>
    <row r="30" spans="1:12" s="158" customFormat="1" ht="15.5" x14ac:dyDescent="0.35">
      <c r="A30" s="36"/>
      <c r="B30" s="112">
        <v>4</v>
      </c>
      <c r="C30" s="289" t="s">
        <v>96</v>
      </c>
      <c r="D30" s="130"/>
      <c r="E30" s="133" t="s">
        <v>17</v>
      </c>
      <c r="F30" s="36"/>
      <c r="G30" s="114" t="str">
        <f>IF(G27="Usklađen i daljnje popunjavanje nije potrebno","-",IF(E30="DA","Usklađen",IF(E30="NE","Nije usklađen","")))</f>
        <v/>
      </c>
      <c r="H30" s="120"/>
      <c r="I30" s="105" t="s">
        <v>17</v>
      </c>
      <c r="J30"/>
      <c r="K30" s="115"/>
      <c r="L30" s="36"/>
    </row>
    <row r="31" spans="1:12" s="158" customFormat="1" ht="15.5" x14ac:dyDescent="0.35">
      <c r="A31" s="36"/>
      <c r="B31" s="292"/>
      <c r="C31" s="293"/>
      <c r="D31" s="130"/>
      <c r="E31" s="152"/>
      <c r="F31" s="36"/>
      <c r="G31" s="120"/>
      <c r="H31" s="120"/>
      <c r="I31" s="127"/>
      <c r="J31"/>
      <c r="K31" s="120"/>
      <c r="L31" s="36"/>
    </row>
    <row r="32" spans="1:12" s="158" customFormat="1" ht="28" customHeight="1" x14ac:dyDescent="0.35">
      <c r="A32" s="36"/>
      <c r="B32" s="48"/>
      <c r="C32" s="200" t="s">
        <v>177</v>
      </c>
      <c r="D32" s="130"/>
      <c r="E32" s="133"/>
      <c r="F32" s="36"/>
      <c r="G32" s="120"/>
      <c r="H32" s="120"/>
      <c r="I32" s="129"/>
      <c r="J32"/>
      <c r="K32" s="120"/>
      <c r="L32" s="36"/>
    </row>
    <row r="33" spans="1:12" s="158" customFormat="1" ht="15" customHeight="1" x14ac:dyDescent="0.35">
      <c r="A33" s="36"/>
      <c r="B33" s="48"/>
      <c r="C33" s="49"/>
      <c r="D33" s="49"/>
      <c r="E33" s="47"/>
      <c r="F33" s="36"/>
      <c r="G33"/>
      <c r="H33"/>
      <c r="I33" s="49"/>
      <c r="J33"/>
      <c r="K33"/>
      <c r="L33" s="36"/>
    </row>
    <row r="34" spans="1:12" ht="30" customHeight="1" x14ac:dyDescent="0.35">
      <c r="B34" s="50"/>
      <c r="C34" s="179" t="s">
        <v>148</v>
      </c>
      <c r="D34" s="146"/>
      <c r="E34" s="51"/>
      <c r="F34" s="51"/>
      <c r="G34" s="52" t="str">
        <f>IF(OR(G26 = "Nije usklađen i daljnje popunjavanje nije potrebno", G30 = "Nije usklađen"), "Nije usklađen", IF(OR(G27 = "Usklađen i daljnje popunjavanje nije potrebno", G30 = "Usklađen"), "Usklađen", ""))</f>
        <v/>
      </c>
      <c r="H34" s="117"/>
      <c r="I34" s="146"/>
      <c r="J34" s="97"/>
      <c r="K34" s="97"/>
      <c r="L34" s="29"/>
    </row>
    <row r="35" spans="1:12" ht="14.5" x14ac:dyDescent="0.35">
      <c r="B35" s="53"/>
      <c r="C35" s="38"/>
      <c r="D35" s="38"/>
      <c r="G35" s="13"/>
      <c r="H35" s="13"/>
      <c r="I35" s="38"/>
    </row>
    <row r="36" spans="1:12" ht="14.5" x14ac:dyDescent="0.35">
      <c r="B36" s="53"/>
      <c r="C36" s="38"/>
      <c r="D36" s="38"/>
      <c r="G36" s="13"/>
      <c r="H36" s="13"/>
      <c r="I36" s="38"/>
    </row>
    <row r="37" spans="1:12" ht="14.5" x14ac:dyDescent="0.35">
      <c r="B37" s="53"/>
      <c r="C37" s="38"/>
      <c r="D37" s="38"/>
      <c r="G37" s="13"/>
      <c r="H37" s="13"/>
      <c r="I37" s="38"/>
    </row>
    <row r="38" spans="1:12" ht="14.5" x14ac:dyDescent="0.35">
      <c r="B38" s="53"/>
      <c r="C38" s="38"/>
      <c r="D38" s="38"/>
      <c r="G38" s="13"/>
      <c r="H38" s="13"/>
      <c r="I38" s="38"/>
    </row>
    <row r="39" spans="1:12" s="158" customFormat="1" ht="14.5" x14ac:dyDescent="0.35">
      <c r="A39" s="36"/>
      <c r="B39" s="36"/>
      <c r="C39" s="45"/>
      <c r="D39" s="54"/>
      <c r="E39" s="46"/>
      <c r="F39" s="36"/>
      <c r="G39"/>
      <c r="H39"/>
      <c r="I39" s="54"/>
      <c r="J39"/>
      <c r="K39"/>
      <c r="L39" s="36"/>
    </row>
    <row r="40" spans="1:12" ht="14.5" x14ac:dyDescent="0.35"/>
  </sheetData>
  <sheetProtection algorithmName="SHA-512" hashValue="MouMbjbKml6iigOkYmlZ4XqS9QikVE52dCDhk2W5I+YV74i18GU4p2qpkOuGO+8o72Dbq0THzXlwWk1RE1yHag==" saltValue="XXswdgXMJU2pRJ/hoGmwKw==" spinCount="100000" sheet="1" selectLockedCells="1"/>
  <conditionalFormatting sqref="C35:C38">
    <cfRule type="expression" dxfId="161" priority="60">
      <formula>#REF!="Projekt nije prihvatljiv"</formula>
    </cfRule>
    <cfRule type="containsText" dxfId="160" priority="65" operator="containsText" text="Projekt je prihvatljiv">
      <formula>NOT(ISERROR(SEARCH("Projekt je prihvatljiv",C35)))</formula>
    </cfRule>
    <cfRule type="containsText" dxfId="159" priority="64" operator="containsText" text="Projekt nije prihvatljiv">
      <formula>NOT(ISERROR(SEARCH("Projekt nije prihvatljiv",C35)))</formula>
    </cfRule>
    <cfRule type="containsText" dxfId="158" priority="63" operator="containsText" text="Projekt je prihvatljiv">
      <formula>NOT(ISERROR(SEARCH("Projekt je prihvatljiv",C35)))</formula>
    </cfRule>
    <cfRule type="containsText" dxfId="157" priority="62" operator="containsText" text="Projekt nije prihvatljiv">
      <formula>NOT(ISERROR(SEARCH("Projekt nije prihvatljiv",C35)))</formula>
    </cfRule>
    <cfRule type="expression" dxfId="156" priority="61">
      <formula>#REF!="Projekt je prihvatljiv - daljnje popunjavanje nije potrebno"</formula>
    </cfRule>
  </conditionalFormatting>
  <conditionalFormatting sqref="E20:E21">
    <cfRule type="cellIs" dxfId="155" priority="15" operator="equal">
      <formula>"(odaberite)"</formula>
    </cfRule>
    <cfRule type="expression" dxfId="154" priority="13">
      <formula>#REF!="povezano poduzeće"</formula>
    </cfRule>
    <cfRule type="expression" dxfId="153" priority="14">
      <formula>#REF!="obrtna sredstva"</formula>
    </cfRule>
  </conditionalFormatting>
  <conditionalFormatting sqref="E25:E31 E33">
    <cfRule type="cellIs" dxfId="152" priority="59" operator="equal">
      <formula>"(odaberite)"</formula>
    </cfRule>
  </conditionalFormatting>
  <conditionalFormatting sqref="E26:E31 E33">
    <cfRule type="expression" dxfId="151" priority="58">
      <formula>#REF!="obrtna sredstva"</formula>
    </cfRule>
  </conditionalFormatting>
  <conditionalFormatting sqref="E27:E31 E33">
    <cfRule type="expression" dxfId="150" priority="57">
      <formula>#REF!="povezano poduzeće"</formula>
    </cfRule>
  </conditionalFormatting>
  <conditionalFormatting sqref="E15:F19">
    <cfRule type="cellIs" dxfId="149" priority="10" operator="equal">
      <formula>"(odaberite)"</formula>
    </cfRule>
  </conditionalFormatting>
  <conditionalFormatting sqref="E34:F34">
    <cfRule type="cellIs" dxfId="148" priority="24" operator="equal">
      <formula>"(odaberite)"</formula>
    </cfRule>
    <cfRule type="expression" dxfId="147" priority="22">
      <formula>#REF!="povezano poduzeće"</formula>
    </cfRule>
    <cfRule type="expression" dxfId="146" priority="23">
      <formula>#REF!="obrtna sredstva"</formula>
    </cfRule>
  </conditionalFormatting>
  <conditionalFormatting sqref="G25:H25">
    <cfRule type="containsText" dxfId="145" priority="38" operator="containsText" text="Prihvatljiv">
      <formula>NOT(ISERROR(SEARCH("Prihvatljiv",G25)))</formula>
    </cfRule>
    <cfRule type="containsText" dxfId="144" priority="39" operator="containsText" text="Nije prihvatljiv i daljnje popunjavanje nije potrebno">
      <formula>NOT(ISERROR(SEARCH("Nije prihvatljiv i daljnje popunjavanje nije potrebno",G25)))</formula>
    </cfRule>
  </conditionalFormatting>
  <conditionalFormatting sqref="G25:H27">
    <cfRule type="containsText" dxfId="143" priority="37" operator="containsText" text="Nije prihvatljiv i daljnje popunjavanje nije potrebno">
      <formula>NOT(ISERROR(SEARCH("Nije prihvatljiv i daljnje popunjavanje nije potrebno",G25)))</formula>
    </cfRule>
    <cfRule type="containsText" dxfId="142" priority="36" operator="containsText" text="Prihvatljiv">
      <formula>NOT(ISERROR(SEARCH("Prihvatljiv",G25)))</formula>
    </cfRule>
    <cfRule type="containsText" dxfId="141" priority="35" operator="containsText" text="Nije prihvatljiv">
      <formula>NOT(ISERROR(SEARCH("Nije prihvatljiv",G25)))</formula>
    </cfRule>
    <cfRule type="containsText" dxfId="140" priority="44" operator="containsText" text="Projekt je prihvatljiv">
      <formula>NOT(ISERROR(SEARCH("Projekt je prihvatljiv",G25)))</formula>
    </cfRule>
    <cfRule type="containsText" dxfId="139" priority="40" operator="containsText" text="Dodatno odgovoriti na pitanja 4) - 9) - ovisno o kategoriji vozila">
      <formula>NOT(ISERROR(SEARCH("Dodatno odgovoriti na pitanja 4) - 9) - ovisno o kategoriji vozila",G25)))</formula>
    </cfRule>
    <cfRule type="containsText" dxfId="138" priority="41" operator="containsText" text="Projekt nije prihvatljiv">
      <formula>NOT(ISERROR(SEARCH("Projekt nije prihvatljiv",G25)))</formula>
    </cfRule>
    <cfRule type="containsText" dxfId="137" priority="42" operator="containsText" text="Projekt je prihvatljiv">
      <formula>NOT(ISERROR(SEARCH("Projekt je prihvatljiv",G25)))</formula>
    </cfRule>
    <cfRule type="containsText" dxfId="136" priority="33" operator="containsText" text="Potrebno dodatno odgovoriti na pitanje broj 4">
      <formula>NOT(ISERROR(SEARCH("Potrebno dodatno odgovoriti na pitanje broj 4",G25)))</formula>
    </cfRule>
    <cfRule type="containsText" dxfId="135" priority="34" operator="containsText" text="Usklađen i daljnje popunjavanje nije potrebno">
      <formula>NOT(ISERROR(SEARCH("Usklađen i daljnje popunjavanje nije potrebno",G25)))</formula>
    </cfRule>
    <cfRule type="containsText" dxfId="134" priority="43" operator="containsText" text="Projekt nije prihvatljiv">
      <formula>NOT(ISERROR(SEARCH("Projekt nije prihvatljiv",G25)))</formula>
    </cfRule>
  </conditionalFormatting>
  <conditionalFormatting sqref="G26:H26">
    <cfRule type="containsText" dxfId="133" priority="21" operator="containsText" text="Usklađen">
      <formula>NOT(ISERROR(SEARCH("Usklađen",G26)))</formula>
    </cfRule>
    <cfRule type="containsText" dxfId="132" priority="20" operator="containsText" text="Nije usklađen">
      <formula>NOT(ISERROR(SEARCH("Nije usklađen",G26)))</formula>
    </cfRule>
  </conditionalFormatting>
  <conditionalFormatting sqref="G30:H31">
    <cfRule type="expression" dxfId="131" priority="48">
      <formula>#REF!="Projekt je usklađen, daljnje popunjavanje nije potrebno"</formula>
    </cfRule>
    <cfRule type="expression" dxfId="130" priority="52">
      <formula>#REF!="Projekt je prihvatljiv - daljnje popunjavanje nije potrebno"</formula>
    </cfRule>
    <cfRule type="containsText" dxfId="129" priority="55" operator="containsText" text="Projekt nije prihvatljiv">
      <formula>NOT(ISERROR(SEARCH("Projekt nije prihvatljiv",G30)))</formula>
    </cfRule>
    <cfRule type="containsText" dxfId="128" priority="56" operator="containsText" text="Projekt je prihvatljiv">
      <formula>NOT(ISERROR(SEARCH("Projekt je prihvatljiv",G30)))</formula>
    </cfRule>
    <cfRule type="expression" dxfId="127" priority="49">
      <formula>"IF(N25)=""Projekt je usklađen, daljnje popunjavanje nije potrebno"""</formula>
    </cfRule>
  </conditionalFormatting>
  <conditionalFormatting sqref="G30:H32">
    <cfRule type="containsText" dxfId="126" priority="2" operator="containsText" text="Usklađen">
      <formula>NOT(ISERROR(SEARCH("Usklađen",G30)))</formula>
    </cfRule>
    <cfRule type="containsText" dxfId="125" priority="3" operator="containsText" text="Provjeriti iduće pitanje">
      <formula>NOT(ISERROR(SEARCH("Provjeriti iduće pitanje",G30)))</formula>
    </cfRule>
    <cfRule type="containsText" dxfId="124" priority="4" operator="containsText" text="Projekt nije usklađen, ali potencijalno prihvatljiv">
      <formula>NOT(ISERROR(SEARCH("Projekt nije usklađen, ali potencijalno prihvatljiv",G30)))</formula>
    </cfRule>
    <cfRule type="containsText" dxfId="123" priority="5" operator="containsText" text="Projekt je usklađen">
      <formula>NOT(ISERROR(SEARCH("Projekt je usklađen",G30)))</formula>
    </cfRule>
    <cfRule type="containsText" dxfId="122" priority="8" operator="containsText" text="Projekt nije prihvatljiv">
      <formula>NOT(ISERROR(SEARCH("Projekt nije prihvatljiv",G30)))</formula>
    </cfRule>
    <cfRule type="containsText" dxfId="121" priority="9" operator="containsText" text="Projekt je prihvatljiv">
      <formula>NOT(ISERROR(SEARCH("Projekt je prihvatljiv",G30)))</formula>
    </cfRule>
    <cfRule type="containsText" dxfId="120" priority="1" operator="containsText" text="Nije usklađen">
      <formula>NOT(ISERROR(SEARCH("Nije usklađen",G30)))</formula>
    </cfRule>
  </conditionalFormatting>
  <conditionalFormatting sqref="G32:H32">
    <cfRule type="containsText" dxfId="119" priority="7" operator="containsText" text="Projekt je prihvatljiv">
      <formula>NOT(ISERROR(SEARCH("Projekt je prihvatljiv",G32)))</formula>
    </cfRule>
    <cfRule type="containsText" dxfId="118" priority="6" operator="containsText" text="Projekt nije prihvatljiv">
      <formula>NOT(ISERROR(SEARCH("Projekt nije prihvatljiv",G32)))</formula>
    </cfRule>
  </conditionalFormatting>
  <conditionalFormatting sqref="I25:I27">
    <cfRule type="cellIs" dxfId="117" priority="19" operator="equal">
      <formula>"(odaberite)"</formula>
    </cfRule>
  </conditionalFormatting>
  <conditionalFormatting sqref="I30:I31">
    <cfRule type="cellIs" dxfId="116" priority="18" operator="equal">
      <formula>"(odaberite)"</formula>
    </cfRule>
  </conditionalFormatting>
  <conditionalFormatting sqref="L34">
    <cfRule type="containsText" dxfId="115" priority="28" operator="containsText" text="Preskočiti e2) - e4) i odgovoriti na pitanje f)">
      <formula>NOT(ISERROR(SEARCH("Preskočiti e2) - e4) i odgovoriti na pitanje f)",L34)))</formula>
    </cfRule>
    <cfRule type="containsText" dxfId="114" priority="27" operator="containsText" text="Potrebno dodatno odgovoriti na pitanja f1) - f3)">
      <formula>NOT(ISERROR(SEARCH("Potrebno dodatno odgovoriti na pitanja f1) - f3)",L34)))</formula>
    </cfRule>
    <cfRule type="containsText" dxfId="113" priority="32" operator="containsText" text="Projekt je prihvatljiv">
      <formula>NOT(ISERROR(SEARCH("Projekt je prihvatljiv",L34)))</formula>
    </cfRule>
    <cfRule type="containsText" dxfId="112" priority="25" operator="containsText" text="Provjeriti dodatno e4">
      <formula>NOT(ISERROR(SEARCH("Provjeriti dodatno e4",L34)))</formula>
    </cfRule>
    <cfRule type="containsText" dxfId="111" priority="26" operator="containsText" text="Provjeriti dodatno e3">
      <formula>NOT(ISERROR(SEARCH("Provjeriti dodatno e3",L34)))</formula>
    </cfRule>
    <cfRule type="containsText" dxfId="110" priority="31" operator="containsText" text="Projekt nije prihvatljiv">
      <formula>NOT(ISERROR(SEARCH("Projekt nije prihvatljiv",L34)))</formula>
    </cfRule>
    <cfRule type="containsText" dxfId="109" priority="30" operator="containsText" text="Dodatno odgovoriti na e1.1) pitanje">
      <formula>NOT(ISERROR(SEARCH("Dodatno odgovoriti na e1.1) pitanje",L34)))</formula>
    </cfRule>
    <cfRule type="containsText" dxfId="108" priority="29" operator="containsText" text="Odgovoriti dodatno na e1), e2), e3) i e4)">
      <formula>NOT(ISERROR(SEARCH("Odgovoriti dodatno na e1), e2), e3) i e4)",L34)))</formula>
    </cfRule>
  </conditionalFormatting>
  <dataValidations count="1">
    <dataValidation errorStyle="information" allowBlank="1" showInputMessage="1" showErrorMessage="1" errorTitle="Provjera prihvatljivosti" error="Potrebno je precizno naznačiti gdje se u dokumentu nalazi navedeni dokaz (npr. broj stranice, podnaslov ili tablica). Nepotpune ili općenite reference neće se uzeti u obzir kao valjani dokaz" sqref="L34" xr:uid="{A6DA4D2F-771C-416C-B53E-D5A293942024}"/>
  </dataValidations>
  <pageMargins left="0.23622047244094491" right="0.23622047244094491" top="0.55118110236220474" bottom="0.55118110236220474" header="0.31496062992125984" footer="0.31496062992125984"/>
  <pageSetup paperSize="9" scale="6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F5E193-C42D-4337-9B81-7FF4EC7DBC29}">
          <x14:formula1>
            <xm:f>Sheet2!$A$1:$A$3</xm:f>
          </x14:formula1>
          <xm:sqref>E25:E27 E30:E31</xm:sqref>
        </x14:dataValidation>
        <x14:dataValidation type="list" allowBlank="1" showInputMessage="1" showErrorMessage="1" xr:uid="{9C6188FC-1AC9-441C-8B6B-55ABA7323CEF}">
          <x14:formula1>
            <xm:f>Sheet3!$E$11:$E$13</xm:f>
          </x14:formula1>
          <xm:sqref>I26:I27</xm:sqref>
        </x14:dataValidation>
        <x14:dataValidation type="list" allowBlank="1" showInputMessage="1" showErrorMessage="1" xr:uid="{6682759C-D543-43A5-8162-34B4023A6E22}">
          <x14:formula1>
            <xm:f>Sheet3!$E$40:$E$43</xm:f>
          </x14:formula1>
          <xm:sqref>I30:I31</xm:sqref>
        </x14:dataValidation>
        <x14:dataValidation type="list" allowBlank="1" showInputMessage="1" showErrorMessage="1" xr:uid="{108C1EAF-AB57-4470-9912-F850248CBD96}">
          <x14:formula1>
            <xm:f>Sheet1!$A$12:$A$15</xm:f>
          </x14:formula1>
          <xm:sqref>E20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C1305-52EE-4220-B049-1DB20B22A40F}">
  <sheetPr>
    <pageSetUpPr fitToPage="1"/>
  </sheetPr>
  <dimension ref="A1:L40"/>
  <sheetViews>
    <sheetView showGridLines="0" zoomScale="80" zoomScaleNormal="80" workbookViewId="0">
      <selection activeCell="E20" sqref="E20"/>
    </sheetView>
  </sheetViews>
  <sheetFormatPr defaultColWidth="9.1796875" defaultRowHeight="15" customHeight="1" x14ac:dyDescent="0.35"/>
  <cols>
    <col min="1" max="1" width="2.453125" style="36" customWidth="1"/>
    <col min="2" max="2" width="6.26953125" style="36" customWidth="1"/>
    <col min="3" max="3" width="115.26953125" style="45" customWidth="1"/>
    <col min="4" max="4" width="2.453125" style="36" customWidth="1"/>
    <col min="5" max="5" width="14.54296875" style="46" customWidth="1"/>
    <col min="6" max="6" width="2.453125" style="36" customWidth="1"/>
    <col min="7" max="7" width="30.54296875" customWidth="1"/>
    <col min="8" max="8" width="2.453125" customWidth="1"/>
    <col min="9" max="9" width="17.81640625" style="36" customWidth="1"/>
    <col min="10" max="10" width="2.453125" customWidth="1"/>
    <col min="11" max="11" width="25.7265625" customWidth="1"/>
    <col min="12" max="12" width="2.453125" customWidth="1"/>
    <col min="13" max="16384" width="9.1796875" style="34"/>
  </cols>
  <sheetData>
    <row r="1" spans="1:12" ht="14.5" x14ac:dyDescent="0.35"/>
    <row r="2" spans="1:12" ht="14.5" x14ac:dyDescent="0.35"/>
    <row r="3" spans="1:12" ht="14.5" x14ac:dyDescent="0.35"/>
    <row r="4" spans="1:12" ht="13" customHeight="1" x14ac:dyDescent="0.35"/>
    <row r="5" spans="1:12" ht="15.65" customHeight="1" x14ac:dyDescent="0.35">
      <c r="C5" s="61"/>
      <c r="D5" s="62"/>
      <c r="E5" s="62"/>
      <c r="I5" s="62"/>
    </row>
    <row r="6" spans="1:12" ht="15.65" customHeight="1" x14ac:dyDescent="0.35">
      <c r="B6" s="106"/>
      <c r="C6" s="106" t="s">
        <v>164</v>
      </c>
      <c r="D6" s="62"/>
      <c r="E6" s="62"/>
      <c r="I6" s="62"/>
    </row>
    <row r="7" spans="1:12" ht="15.65" customHeight="1" x14ac:dyDescent="0.35">
      <c r="B7" s="106"/>
      <c r="C7" s="57"/>
      <c r="D7" s="58"/>
      <c r="E7" s="58"/>
      <c r="I7" s="58"/>
    </row>
    <row r="8" spans="1:12" ht="15.65" customHeight="1" x14ac:dyDescent="0.35">
      <c r="B8" s="107"/>
      <c r="C8" s="107" t="s">
        <v>121</v>
      </c>
      <c r="D8" s="58"/>
      <c r="E8" s="58"/>
      <c r="I8" s="58"/>
    </row>
    <row r="9" spans="1:12" ht="15.65" customHeight="1" x14ac:dyDescent="0.35">
      <c r="B9" s="161"/>
      <c r="C9" s="162"/>
      <c r="D9" s="108"/>
      <c r="E9" s="108"/>
      <c r="F9" s="118"/>
      <c r="G9" s="24"/>
      <c r="H9" s="24"/>
      <c r="I9" s="108"/>
      <c r="J9" s="24"/>
      <c r="K9" s="24"/>
    </row>
    <row r="10" spans="1:12" s="158" customFormat="1" ht="15.65" customHeight="1" x14ac:dyDescent="0.35">
      <c r="A10" s="36"/>
      <c r="B10" s="182"/>
      <c r="C10" s="160" t="s">
        <v>110</v>
      </c>
      <c r="D10" s="160"/>
      <c r="E10" s="160"/>
      <c r="F10" s="160"/>
      <c r="G10" s="160"/>
      <c r="H10" s="147"/>
      <c r="I10" s="147"/>
      <c r="J10"/>
      <c r="K10" s="39"/>
      <c r="L10" s="36"/>
    </row>
    <row r="11" spans="1:12" s="158" customFormat="1" ht="15.65" customHeight="1" x14ac:dyDescent="0.35">
      <c r="A11" s="36"/>
      <c r="B11" s="192" t="s">
        <v>109</v>
      </c>
      <c r="C11" s="220" t="s">
        <v>139</v>
      </c>
      <c r="D11" s="160"/>
      <c r="E11" s="160"/>
      <c r="F11" s="160"/>
      <c r="G11" s="160"/>
      <c r="H11" s="147"/>
      <c r="I11" s="147"/>
      <c r="J11"/>
      <c r="K11" s="39"/>
      <c r="L11" s="36"/>
    </row>
    <row r="12" spans="1:12" s="158" customFormat="1" ht="15.65" customHeight="1" x14ac:dyDescent="0.35">
      <c r="A12" s="36"/>
      <c r="B12" s="192" t="s">
        <v>109</v>
      </c>
      <c r="C12" s="220" t="s">
        <v>129</v>
      </c>
      <c r="D12" s="147"/>
      <c r="E12" s="147"/>
      <c r="F12" s="147"/>
      <c r="G12" s="147"/>
      <c r="H12" s="147"/>
      <c r="I12" s="147"/>
      <c r="J12"/>
      <c r="K12" s="39"/>
      <c r="L12" s="36"/>
    </row>
    <row r="13" spans="1:12" s="158" customFormat="1" ht="15.65" customHeight="1" x14ac:dyDescent="0.35">
      <c r="A13" s="36"/>
      <c r="B13" s="192" t="s">
        <v>109</v>
      </c>
      <c r="C13" s="220" t="s">
        <v>140</v>
      </c>
      <c r="D13" s="147"/>
      <c r="E13" s="147"/>
      <c r="F13" s="147"/>
      <c r="G13" s="147"/>
      <c r="H13" s="147"/>
      <c r="I13" s="147"/>
      <c r="J13"/>
      <c r="K13" s="39"/>
      <c r="L13" s="36"/>
    </row>
    <row r="14" spans="1:12" s="158" customFormat="1" ht="15.65" customHeight="1" x14ac:dyDescent="0.35">
      <c r="A14" s="36"/>
      <c r="B14" s="192" t="s">
        <v>109</v>
      </c>
      <c r="C14" s="220" t="s">
        <v>130</v>
      </c>
      <c r="D14" s="147"/>
      <c r="E14" s="147"/>
      <c r="F14" s="147"/>
      <c r="G14" s="147"/>
      <c r="H14" s="147"/>
      <c r="I14" s="147"/>
      <c r="J14"/>
      <c r="K14" s="39"/>
      <c r="L14" s="36"/>
    </row>
    <row r="15" spans="1:12" s="96" customFormat="1" ht="15.65" customHeight="1" x14ac:dyDescent="0.35">
      <c r="A15" s="1"/>
      <c r="B15" s="192" t="s">
        <v>109</v>
      </c>
      <c r="C15" s="221" t="s">
        <v>141</v>
      </c>
      <c r="D15" s="121"/>
      <c r="E15" s="16"/>
      <c r="F15" s="4"/>
      <c r="G15" s="1"/>
      <c r="H15" s="1"/>
      <c r="I15" s="1"/>
      <c r="J15" s="94"/>
      <c r="K15" s="94"/>
      <c r="L15" s="95"/>
    </row>
    <row r="16" spans="1:12" s="96" customFormat="1" ht="15.65" customHeight="1" x14ac:dyDescent="0.35">
      <c r="A16" s="1"/>
      <c r="B16" s="139"/>
      <c r="C16" s="221" t="s">
        <v>106</v>
      </c>
      <c r="D16" s="121"/>
      <c r="E16" s="16"/>
      <c r="F16" s="4"/>
      <c r="G16" s="1"/>
      <c r="H16" s="1"/>
      <c r="I16" s="1"/>
      <c r="J16" s="94"/>
      <c r="K16" s="94"/>
      <c r="L16" s="95"/>
    </row>
    <row r="17" spans="1:12" s="96" customFormat="1" ht="15.65" customHeight="1" x14ac:dyDescent="0.35">
      <c r="A17" s="1"/>
      <c r="B17" s="180" t="s">
        <v>109</v>
      </c>
      <c r="C17" s="221" t="s">
        <v>147</v>
      </c>
      <c r="D17" s="121"/>
      <c r="E17" s="16"/>
      <c r="F17" s="4"/>
      <c r="G17" s="1"/>
      <c r="H17" s="1"/>
      <c r="I17" s="1"/>
      <c r="J17" s="94"/>
      <c r="K17" s="94"/>
      <c r="L17" s="95"/>
    </row>
    <row r="18" spans="1:12" s="96" customFormat="1" ht="15.65" customHeight="1" x14ac:dyDescent="0.35">
      <c r="A18" s="1"/>
      <c r="B18" s="295" t="s">
        <v>109</v>
      </c>
      <c r="C18" s="222" t="s">
        <v>195</v>
      </c>
      <c r="D18" s="141"/>
      <c r="E18" s="142"/>
      <c r="F18" s="143"/>
      <c r="G18" s="125"/>
      <c r="H18" s="125"/>
      <c r="I18" s="125"/>
      <c r="J18" s="126"/>
      <c r="K18" s="126"/>
      <c r="L18" s="95"/>
    </row>
    <row r="19" spans="1:12" s="96" customFormat="1" ht="15.65" customHeight="1" x14ac:dyDescent="0.35">
      <c r="A19" s="1"/>
      <c r="B19" s="140"/>
      <c r="C19" s="181"/>
      <c r="D19" s="121"/>
      <c r="E19" s="16"/>
      <c r="F19" s="4"/>
      <c r="G19" s="1"/>
      <c r="H19" s="1"/>
      <c r="I19" s="1"/>
      <c r="J19" s="94"/>
      <c r="K19" s="94"/>
      <c r="L19" s="95"/>
    </row>
    <row r="20" spans="1:12" s="158" customFormat="1" ht="45" customHeight="1" x14ac:dyDescent="0.35">
      <c r="A20" s="36"/>
      <c r="B20" s="202"/>
      <c r="C20" s="200" t="s">
        <v>128</v>
      </c>
      <c r="D20" s="41"/>
      <c r="E20" s="215" t="s">
        <v>17</v>
      </c>
      <c r="F20" s="36"/>
      <c r="G20"/>
      <c r="H20"/>
      <c r="I20" s="41"/>
      <c r="J20"/>
      <c r="K20"/>
      <c r="L20" s="36"/>
    </row>
    <row r="21" spans="1:12" s="158" customFormat="1" ht="45" customHeight="1" x14ac:dyDescent="0.35">
      <c r="A21" s="36"/>
      <c r="B21" s="203"/>
      <c r="C21" s="204" t="s">
        <v>131</v>
      </c>
      <c r="D21" s="41"/>
      <c r="E21" s="216"/>
      <c r="F21" s="36"/>
      <c r="G21"/>
      <c r="H21"/>
      <c r="I21" s="41"/>
      <c r="J21"/>
      <c r="K21"/>
      <c r="L21" s="36"/>
    </row>
    <row r="22" spans="1:12" s="158" customFormat="1" ht="15" customHeight="1" x14ac:dyDescent="0.35">
      <c r="A22" s="36"/>
      <c r="B22" s="56"/>
      <c r="C22" s="56"/>
      <c r="D22" s="56"/>
      <c r="E22" s="46"/>
      <c r="F22" s="36"/>
      <c r="G22"/>
      <c r="H22"/>
      <c r="I22" s="56"/>
      <c r="J22"/>
      <c r="K22"/>
      <c r="L22" s="36"/>
    </row>
    <row r="23" spans="1:12" s="158" customFormat="1" ht="69" customHeight="1" x14ac:dyDescent="0.35">
      <c r="A23" s="36"/>
      <c r="B23" s="110"/>
      <c r="C23" s="110" t="s">
        <v>127</v>
      </c>
      <c r="D23" s="109"/>
      <c r="E23" s="111" t="s">
        <v>17</v>
      </c>
      <c r="F23" s="36"/>
      <c r="G23" s="111" t="s">
        <v>18</v>
      </c>
      <c r="H23" s="150"/>
      <c r="I23" s="102" t="s">
        <v>104</v>
      </c>
      <c r="J23" s="47"/>
      <c r="K23" s="102" t="s">
        <v>105</v>
      </c>
      <c r="L23" s="36"/>
    </row>
    <row r="24" spans="1:12" s="158" customFormat="1" ht="14.5" x14ac:dyDescent="0.35">
      <c r="A24" s="36"/>
      <c r="B24" s="44"/>
      <c r="C24" s="45"/>
      <c r="D24" s="36"/>
      <c r="E24" s="46"/>
      <c r="F24" s="36"/>
      <c r="G24"/>
      <c r="H24"/>
      <c r="I24" s="36"/>
      <c r="J24"/>
      <c r="K24"/>
      <c r="L24" s="36"/>
    </row>
    <row r="25" spans="1:12" s="159" customFormat="1" ht="50.15" customHeight="1" x14ac:dyDescent="0.35">
      <c r="A25" s="153"/>
      <c r="B25" s="185">
        <v>1</v>
      </c>
      <c r="C25" s="193" t="s">
        <v>133</v>
      </c>
      <c r="D25" s="154"/>
      <c r="E25" s="156" t="s">
        <v>17</v>
      </c>
      <c r="F25" s="153"/>
      <c r="G25" s="151" t="str">
        <f>IF(E25 = "DA", "Prihvatljiv", IF(E25 = "NE", "Nije prihvatljiv i daljnje popunjavanje nije potrebno", ""))</f>
        <v/>
      </c>
      <c r="H25" s="155"/>
      <c r="I25" s="217"/>
      <c r="J25" s="157"/>
      <c r="K25" s="218"/>
      <c r="L25" s="153"/>
    </row>
    <row r="26" spans="1:12" s="158" customFormat="1" ht="50.15" customHeight="1" x14ac:dyDescent="0.35">
      <c r="A26" s="36"/>
      <c r="B26" s="184">
        <v>2</v>
      </c>
      <c r="C26" s="194" t="s">
        <v>134</v>
      </c>
      <c r="D26" s="128"/>
      <c r="E26" s="98" t="s">
        <v>17</v>
      </c>
      <c r="F26" s="36"/>
      <c r="G26" s="152" t="str">
        <f>IF(E26 = "DA", "Nije usklađen i daljnje popunjavanje nije potrebno", IF(E26 = "NE", "Usklađen", ""))</f>
        <v/>
      </c>
      <c r="H26" s="149"/>
      <c r="I26" s="105" t="s">
        <v>17</v>
      </c>
      <c r="J26" s="18"/>
      <c r="K26" s="116"/>
      <c r="L26" s="55"/>
    </row>
    <row r="27" spans="1:12" s="158" customFormat="1" ht="50.15" customHeight="1" x14ac:dyDescent="0.35">
      <c r="A27" s="36"/>
      <c r="B27" s="184">
        <v>3</v>
      </c>
      <c r="C27" s="195" t="s">
        <v>135</v>
      </c>
      <c r="D27" s="128"/>
      <c r="E27" s="186" t="s">
        <v>17</v>
      </c>
      <c r="F27" s="36"/>
      <c r="G27" s="187" t="str">
        <f>IF(E27 = "DA", "Usklađen i daljnje popunjavanje nije potrebno", IF(E27 = "NE", "Potrebno dodatno odgovoriti na pitanje broj 4", ""))</f>
        <v/>
      </c>
      <c r="H27" s="148"/>
      <c r="I27" s="105" t="s">
        <v>17</v>
      </c>
      <c r="J27"/>
      <c r="K27" s="115"/>
      <c r="L27" s="36"/>
    </row>
    <row r="28" spans="1:12" s="158" customFormat="1" ht="14.5" x14ac:dyDescent="0.35">
      <c r="A28" s="36"/>
      <c r="B28" s="40"/>
      <c r="C28" s="41"/>
      <c r="D28" s="41"/>
      <c r="E28" s="20"/>
      <c r="F28" s="36"/>
      <c r="G28"/>
      <c r="H28"/>
      <c r="I28" s="41"/>
      <c r="J28"/>
      <c r="K28"/>
      <c r="L28" s="36"/>
    </row>
    <row r="29" spans="1:12" s="158" customFormat="1" ht="15.75" customHeight="1" x14ac:dyDescent="0.35">
      <c r="A29" s="36"/>
      <c r="B29" s="42"/>
      <c r="C29" s="42"/>
      <c r="D29" s="42"/>
      <c r="E29" s="20"/>
      <c r="F29" s="36"/>
      <c r="G29" s="43"/>
      <c r="H29" s="43"/>
      <c r="I29" s="42"/>
      <c r="J29"/>
      <c r="K29" s="36"/>
      <c r="L29" s="36"/>
    </row>
    <row r="30" spans="1:12" s="158" customFormat="1" ht="15.5" x14ac:dyDescent="0.35">
      <c r="A30" s="36"/>
      <c r="B30" s="112">
        <v>4</v>
      </c>
      <c r="C30" s="289" t="str">
        <f>IF(E20="Putnički","Jesu li izravne emisije jednake ili niže od 50 gCO2 ekvivalent po osobi-km (gCO2e/pkm)?",IF(E20="Teretni","Jesu li izravne emisije jednake ili niže od 28,3 gCO2 ekvivalent po osobi-km (gCO2e/pkm)?",IF(E20="Nije primjenjivo","Preskočiti pitanje","")))</f>
        <v/>
      </c>
      <c r="D30" s="130"/>
      <c r="E30" s="133" t="s">
        <v>17</v>
      </c>
      <c r="F30" s="36"/>
      <c r="G30" s="114" t="str">
        <f>IF(G27="Usklađen i daljnje popunjavanje nije potrebno","-",IF(E30="DA","Usklađen",IF(E30="NE","Nije usklađen","")))</f>
        <v/>
      </c>
      <c r="H30" s="120"/>
      <c r="I30" s="105" t="s">
        <v>17</v>
      </c>
      <c r="J30"/>
      <c r="K30" s="115"/>
      <c r="L30" s="36"/>
    </row>
    <row r="31" spans="1:12" s="158" customFormat="1" ht="15.5" x14ac:dyDescent="0.35">
      <c r="A31" s="36"/>
      <c r="B31" s="292"/>
      <c r="C31" s="294"/>
      <c r="D31" s="130"/>
      <c r="E31" s="150"/>
      <c r="F31" s="36"/>
      <c r="G31" s="120"/>
      <c r="H31" s="120"/>
      <c r="I31" s="127"/>
      <c r="J31"/>
      <c r="K31" s="120"/>
      <c r="L31" s="36"/>
    </row>
    <row r="32" spans="1:12" s="158" customFormat="1" ht="28" customHeight="1" x14ac:dyDescent="0.35">
      <c r="A32" s="36"/>
      <c r="B32" s="48"/>
      <c r="C32" s="200" t="s">
        <v>178</v>
      </c>
      <c r="D32" s="130"/>
      <c r="E32" s="133"/>
      <c r="F32" s="36"/>
      <c r="G32" s="120"/>
      <c r="H32" s="120"/>
      <c r="I32" s="129"/>
      <c r="J32"/>
      <c r="K32" s="120"/>
      <c r="L32" s="36"/>
    </row>
    <row r="33" spans="1:12" s="158" customFormat="1" ht="15" customHeight="1" x14ac:dyDescent="0.35">
      <c r="A33" s="36"/>
      <c r="B33" s="48"/>
      <c r="C33" s="49"/>
      <c r="D33" s="49"/>
      <c r="E33" s="47"/>
      <c r="F33" s="36"/>
      <c r="G33"/>
      <c r="H33"/>
      <c r="I33" s="49"/>
      <c r="J33"/>
      <c r="K33"/>
      <c r="L33" s="36"/>
    </row>
    <row r="34" spans="1:12" ht="30" customHeight="1" x14ac:dyDescent="0.35">
      <c r="B34" s="50"/>
      <c r="C34" s="179" t="s">
        <v>148</v>
      </c>
      <c r="D34" s="146"/>
      <c r="E34" s="51"/>
      <c r="F34" s="51"/>
      <c r="G34" s="52" t="str">
        <f>IF(OR(G26 = "Nije usklađen i daljnje popunjavanje nije potrebno", G30 = "Nije usklađen"), "Nije usklađen", IF(OR(G27 = "Usklađen i daljnje popunjavanje nije potrebno", G30 = "Usklađen"), "Usklađen", ""))</f>
        <v/>
      </c>
      <c r="H34" s="117"/>
      <c r="I34" s="146"/>
      <c r="J34" s="97"/>
      <c r="K34" s="97"/>
      <c r="L34" s="29"/>
    </row>
    <row r="35" spans="1:12" ht="14.5" x14ac:dyDescent="0.35">
      <c r="B35" s="53"/>
      <c r="C35" s="38"/>
      <c r="D35" s="38"/>
      <c r="G35" s="13"/>
      <c r="H35" s="13"/>
      <c r="I35" s="38"/>
    </row>
    <row r="36" spans="1:12" ht="14.5" x14ac:dyDescent="0.35">
      <c r="B36" s="53"/>
      <c r="C36" s="38"/>
      <c r="D36" s="38"/>
      <c r="G36" s="13"/>
      <c r="H36" s="13"/>
      <c r="I36" s="38"/>
    </row>
    <row r="37" spans="1:12" ht="14.5" x14ac:dyDescent="0.35">
      <c r="B37" s="53"/>
      <c r="C37" s="38"/>
      <c r="D37" s="38"/>
      <c r="G37" s="13"/>
      <c r="H37" s="13"/>
      <c r="I37" s="38"/>
    </row>
    <row r="38" spans="1:12" ht="14.5" x14ac:dyDescent="0.35">
      <c r="B38" s="53"/>
      <c r="C38" s="38"/>
      <c r="D38" s="38"/>
      <c r="G38" s="13"/>
      <c r="H38" s="13"/>
      <c r="I38" s="38"/>
    </row>
    <row r="39" spans="1:12" s="158" customFormat="1" ht="14.5" x14ac:dyDescent="0.35">
      <c r="A39" s="36"/>
      <c r="B39" s="36"/>
      <c r="C39" s="45"/>
      <c r="D39" s="54"/>
      <c r="E39" s="46"/>
      <c r="F39" s="36"/>
      <c r="G39"/>
      <c r="H39"/>
      <c r="I39" s="54"/>
      <c r="J39"/>
      <c r="K39"/>
      <c r="L39" s="36"/>
    </row>
    <row r="40" spans="1:12" ht="14.5" x14ac:dyDescent="0.35"/>
  </sheetData>
  <sheetProtection algorithmName="SHA-512" hashValue="IYE5iop8M0QV6b6tYBLLGZAFkqLgUKYL82GGD1htVBkB5h/QZoNUA1UJShw2r6JKB4bfwgynlkMcWMHug52bdA==" saltValue="fH4zXny6efUIxNK71XqnUg==" spinCount="100000" sheet="1" selectLockedCells="1"/>
  <conditionalFormatting sqref="C35:C38">
    <cfRule type="expression" dxfId="107" priority="60">
      <formula>#REF!="Projekt nije prihvatljiv"</formula>
    </cfRule>
    <cfRule type="containsText" dxfId="106" priority="65" operator="containsText" text="Projekt je prihvatljiv">
      <formula>NOT(ISERROR(SEARCH("Projekt je prihvatljiv",C35)))</formula>
    </cfRule>
    <cfRule type="containsText" dxfId="105" priority="64" operator="containsText" text="Projekt nije prihvatljiv">
      <formula>NOT(ISERROR(SEARCH("Projekt nije prihvatljiv",C35)))</formula>
    </cfRule>
    <cfRule type="containsText" dxfId="104" priority="63" operator="containsText" text="Projekt je prihvatljiv">
      <formula>NOT(ISERROR(SEARCH("Projekt je prihvatljiv",C35)))</formula>
    </cfRule>
    <cfRule type="containsText" dxfId="103" priority="62" operator="containsText" text="Projekt nije prihvatljiv">
      <formula>NOT(ISERROR(SEARCH("Projekt nije prihvatljiv",C35)))</formula>
    </cfRule>
    <cfRule type="expression" dxfId="102" priority="61">
      <formula>#REF!="Projekt je prihvatljiv - daljnje popunjavanje nije potrebno"</formula>
    </cfRule>
  </conditionalFormatting>
  <conditionalFormatting sqref="E20:E21">
    <cfRule type="cellIs" dxfId="101" priority="15" operator="equal">
      <formula>"(odaberite)"</formula>
    </cfRule>
    <cfRule type="expression" dxfId="100" priority="13">
      <formula>#REF!="povezano poduzeće"</formula>
    </cfRule>
    <cfRule type="expression" dxfId="99" priority="14">
      <formula>#REF!="obrtna sredstva"</formula>
    </cfRule>
  </conditionalFormatting>
  <conditionalFormatting sqref="E25:E31 E33">
    <cfRule type="cellIs" dxfId="98" priority="59" operator="equal">
      <formula>"(odaberite)"</formula>
    </cfRule>
  </conditionalFormatting>
  <conditionalFormatting sqref="E26:E31 E33">
    <cfRule type="expression" dxfId="97" priority="58">
      <formula>#REF!="obrtna sredstva"</formula>
    </cfRule>
  </conditionalFormatting>
  <conditionalFormatting sqref="E27:E31 E33">
    <cfRule type="expression" dxfId="96" priority="57">
      <formula>#REF!="povezano poduzeće"</formula>
    </cfRule>
  </conditionalFormatting>
  <conditionalFormatting sqref="E15:F19">
    <cfRule type="cellIs" dxfId="95" priority="10" operator="equal">
      <formula>"(odaberite)"</formula>
    </cfRule>
  </conditionalFormatting>
  <conditionalFormatting sqref="E34:F34">
    <cfRule type="cellIs" dxfId="94" priority="24" operator="equal">
      <formula>"(odaberite)"</formula>
    </cfRule>
    <cfRule type="expression" dxfId="93" priority="22">
      <formula>#REF!="povezano poduzeće"</formula>
    </cfRule>
    <cfRule type="expression" dxfId="92" priority="23">
      <formula>#REF!="obrtna sredstva"</formula>
    </cfRule>
  </conditionalFormatting>
  <conditionalFormatting sqref="G25:H25">
    <cfRule type="containsText" dxfId="91" priority="38" operator="containsText" text="Prihvatljiv">
      <formula>NOT(ISERROR(SEARCH("Prihvatljiv",G25)))</formula>
    </cfRule>
    <cfRule type="containsText" dxfId="90" priority="39" operator="containsText" text="Nije prihvatljiv i daljnje popunjavanje nije potrebno">
      <formula>NOT(ISERROR(SEARCH("Nije prihvatljiv i daljnje popunjavanje nije potrebno",G25)))</formula>
    </cfRule>
  </conditionalFormatting>
  <conditionalFormatting sqref="G25:H27">
    <cfRule type="containsText" dxfId="89" priority="37" operator="containsText" text="Nije prihvatljiv i daljnje popunjavanje nije potrebno">
      <formula>NOT(ISERROR(SEARCH("Nije prihvatljiv i daljnje popunjavanje nije potrebno",G25)))</formula>
    </cfRule>
    <cfRule type="containsText" dxfId="88" priority="36" operator="containsText" text="Prihvatljiv">
      <formula>NOT(ISERROR(SEARCH("Prihvatljiv",G25)))</formula>
    </cfRule>
    <cfRule type="containsText" dxfId="87" priority="35" operator="containsText" text="Nije prihvatljiv">
      <formula>NOT(ISERROR(SEARCH("Nije prihvatljiv",G25)))</formula>
    </cfRule>
    <cfRule type="containsText" dxfId="86" priority="44" operator="containsText" text="Projekt je prihvatljiv">
      <formula>NOT(ISERROR(SEARCH("Projekt je prihvatljiv",G25)))</formula>
    </cfRule>
    <cfRule type="containsText" dxfId="85" priority="40" operator="containsText" text="Dodatno odgovoriti na pitanja 4) - 9) - ovisno o kategoriji vozila">
      <formula>NOT(ISERROR(SEARCH("Dodatno odgovoriti na pitanja 4) - 9) - ovisno o kategoriji vozila",G25)))</formula>
    </cfRule>
    <cfRule type="containsText" dxfId="84" priority="41" operator="containsText" text="Projekt nije prihvatljiv">
      <formula>NOT(ISERROR(SEARCH("Projekt nije prihvatljiv",G25)))</formula>
    </cfRule>
    <cfRule type="containsText" dxfId="83" priority="42" operator="containsText" text="Projekt je prihvatljiv">
      <formula>NOT(ISERROR(SEARCH("Projekt je prihvatljiv",G25)))</formula>
    </cfRule>
    <cfRule type="containsText" dxfId="82" priority="33" operator="containsText" text="Potrebno dodatno odgovoriti na pitanje broj 4">
      <formula>NOT(ISERROR(SEARCH("Potrebno dodatno odgovoriti na pitanje broj 4",G25)))</formula>
    </cfRule>
    <cfRule type="containsText" dxfId="81" priority="34" operator="containsText" text="Usklađen i daljnje popunjavanje nije potrebno">
      <formula>NOT(ISERROR(SEARCH("Usklađen i daljnje popunjavanje nije potrebno",G25)))</formula>
    </cfRule>
    <cfRule type="containsText" dxfId="80" priority="43" operator="containsText" text="Projekt nije prihvatljiv">
      <formula>NOT(ISERROR(SEARCH("Projekt nije prihvatljiv",G25)))</formula>
    </cfRule>
  </conditionalFormatting>
  <conditionalFormatting sqref="G26:H26">
    <cfRule type="containsText" dxfId="79" priority="21" operator="containsText" text="Usklađen">
      <formula>NOT(ISERROR(SEARCH("Usklađen",G26)))</formula>
    </cfRule>
    <cfRule type="containsText" dxfId="78" priority="20" operator="containsText" text="Nije usklađen">
      <formula>NOT(ISERROR(SEARCH("Nije usklađen",G26)))</formula>
    </cfRule>
  </conditionalFormatting>
  <conditionalFormatting sqref="G30:H31">
    <cfRule type="expression" dxfId="77" priority="48">
      <formula>#REF!="Projekt je usklađen, daljnje popunjavanje nije potrebno"</formula>
    </cfRule>
    <cfRule type="expression" dxfId="76" priority="52">
      <formula>#REF!="Projekt je prihvatljiv - daljnje popunjavanje nije potrebno"</formula>
    </cfRule>
    <cfRule type="containsText" dxfId="75" priority="55" operator="containsText" text="Projekt nije prihvatljiv">
      <formula>NOT(ISERROR(SEARCH("Projekt nije prihvatljiv",G30)))</formula>
    </cfRule>
    <cfRule type="containsText" dxfId="74" priority="56" operator="containsText" text="Projekt je prihvatljiv">
      <formula>NOT(ISERROR(SEARCH("Projekt je prihvatljiv",G30)))</formula>
    </cfRule>
    <cfRule type="expression" dxfId="73" priority="49">
      <formula>"IF(N25)=""Projekt je usklađen, daljnje popunjavanje nije potrebno"""</formula>
    </cfRule>
  </conditionalFormatting>
  <conditionalFormatting sqref="G30:H32">
    <cfRule type="containsText" dxfId="72" priority="2" operator="containsText" text="Usklađen">
      <formula>NOT(ISERROR(SEARCH("Usklađen",G30)))</formula>
    </cfRule>
    <cfRule type="containsText" dxfId="71" priority="3" operator="containsText" text="Provjeriti iduće pitanje">
      <formula>NOT(ISERROR(SEARCH("Provjeriti iduće pitanje",G30)))</formula>
    </cfRule>
    <cfRule type="containsText" dxfId="70" priority="4" operator="containsText" text="Projekt nije usklađen, ali potencijalno prihvatljiv">
      <formula>NOT(ISERROR(SEARCH("Projekt nije usklađen, ali potencijalno prihvatljiv",G30)))</formula>
    </cfRule>
    <cfRule type="containsText" dxfId="69" priority="5" operator="containsText" text="Projekt je usklađen">
      <formula>NOT(ISERROR(SEARCH("Projekt je usklađen",G30)))</formula>
    </cfRule>
    <cfRule type="containsText" dxfId="68" priority="8" operator="containsText" text="Projekt nije prihvatljiv">
      <formula>NOT(ISERROR(SEARCH("Projekt nije prihvatljiv",G30)))</formula>
    </cfRule>
    <cfRule type="containsText" dxfId="67" priority="9" operator="containsText" text="Projekt je prihvatljiv">
      <formula>NOT(ISERROR(SEARCH("Projekt je prihvatljiv",G30)))</formula>
    </cfRule>
    <cfRule type="containsText" dxfId="66" priority="1" operator="containsText" text="Nije usklađen">
      <formula>NOT(ISERROR(SEARCH("Nije usklađen",G30)))</formula>
    </cfRule>
  </conditionalFormatting>
  <conditionalFormatting sqref="G32:H32">
    <cfRule type="containsText" dxfId="65" priority="7" operator="containsText" text="Projekt je prihvatljiv">
      <formula>NOT(ISERROR(SEARCH("Projekt je prihvatljiv",G32)))</formula>
    </cfRule>
    <cfRule type="containsText" dxfId="64" priority="6" operator="containsText" text="Projekt nije prihvatljiv">
      <formula>NOT(ISERROR(SEARCH("Projekt nije prihvatljiv",G32)))</formula>
    </cfRule>
  </conditionalFormatting>
  <conditionalFormatting sqref="I25:I27">
    <cfRule type="cellIs" dxfId="63" priority="19" operator="equal">
      <formula>"(odaberite)"</formula>
    </cfRule>
  </conditionalFormatting>
  <conditionalFormatting sqref="I30:I31">
    <cfRule type="cellIs" dxfId="62" priority="18" operator="equal">
      <formula>"(odaberite)"</formula>
    </cfRule>
  </conditionalFormatting>
  <conditionalFormatting sqref="L34">
    <cfRule type="containsText" dxfId="61" priority="28" operator="containsText" text="Preskočiti e2) - e4) i odgovoriti na pitanje f)">
      <formula>NOT(ISERROR(SEARCH("Preskočiti e2) - e4) i odgovoriti na pitanje f)",L34)))</formula>
    </cfRule>
    <cfRule type="containsText" dxfId="60" priority="27" operator="containsText" text="Potrebno dodatno odgovoriti na pitanja f1) - f3)">
      <formula>NOT(ISERROR(SEARCH("Potrebno dodatno odgovoriti na pitanja f1) - f3)",L34)))</formula>
    </cfRule>
    <cfRule type="containsText" dxfId="59" priority="32" operator="containsText" text="Projekt je prihvatljiv">
      <formula>NOT(ISERROR(SEARCH("Projekt je prihvatljiv",L34)))</formula>
    </cfRule>
    <cfRule type="containsText" dxfId="58" priority="25" operator="containsText" text="Provjeriti dodatno e4">
      <formula>NOT(ISERROR(SEARCH("Provjeriti dodatno e4",L34)))</formula>
    </cfRule>
    <cfRule type="containsText" dxfId="57" priority="26" operator="containsText" text="Provjeriti dodatno e3">
      <formula>NOT(ISERROR(SEARCH("Provjeriti dodatno e3",L34)))</formula>
    </cfRule>
    <cfRule type="containsText" dxfId="56" priority="31" operator="containsText" text="Projekt nije prihvatljiv">
      <formula>NOT(ISERROR(SEARCH("Projekt nije prihvatljiv",L34)))</formula>
    </cfRule>
    <cfRule type="containsText" dxfId="55" priority="30" operator="containsText" text="Dodatno odgovoriti na e1.1) pitanje">
      <formula>NOT(ISERROR(SEARCH("Dodatno odgovoriti na e1.1) pitanje",L34)))</formula>
    </cfRule>
    <cfRule type="containsText" dxfId="54" priority="29" operator="containsText" text="Odgovoriti dodatno na e1), e2), e3) i e4)">
      <formula>NOT(ISERROR(SEARCH("Odgovoriti dodatno na e1), e2), e3) i e4)",L34)))</formula>
    </cfRule>
  </conditionalFormatting>
  <dataValidations count="1">
    <dataValidation errorStyle="information" allowBlank="1" showInputMessage="1" showErrorMessage="1" errorTitle="Provjera prihvatljivosti" error="Potrebno je precizno naznačiti gdje se u dokumentu nalazi navedeni dokaz (npr. broj stranice, podnaslov ili tablica). Nepotpune ili općenite reference neće se uzeti u obzir kao valjani dokaz" sqref="L34" xr:uid="{433AC218-C11D-4F26-822D-D8B2A156CC4A}"/>
  </dataValidations>
  <pageMargins left="0.23622047244094491" right="0.23622047244094491" top="0.55118110236220474" bottom="0.55118110236220474" header="0.31496062992125984" footer="0.31496062992125984"/>
  <pageSetup paperSize="9" scale="6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87FA35E-E9E9-4B72-AE21-C53D89481017}">
          <x14:formula1>
            <xm:f>Sheet3!$E$46:$E$48</xm:f>
          </x14:formula1>
          <xm:sqref>I30:I31</xm:sqref>
        </x14:dataValidation>
        <x14:dataValidation type="list" allowBlank="1" showInputMessage="1" showErrorMessage="1" xr:uid="{7F56ECA6-469F-4784-AB94-B91053FD5634}">
          <x14:formula1>
            <xm:f>Sheet3!$E$11:$E$13</xm:f>
          </x14:formula1>
          <xm:sqref>I26:I27</xm:sqref>
        </x14:dataValidation>
        <x14:dataValidation type="list" allowBlank="1" showInputMessage="1" showErrorMessage="1" xr:uid="{E25163F3-87E0-4869-8DF3-D952A386EF85}">
          <x14:formula1>
            <xm:f>Sheet2!$A$1:$A$3</xm:f>
          </x14:formula1>
          <xm:sqref>E25:E27 E30:E31</xm:sqref>
        </x14:dataValidation>
        <x14:dataValidation type="list" allowBlank="1" showInputMessage="1" showErrorMessage="1" xr:uid="{D6629181-0A26-4EE8-BF2C-AD90B6264B25}">
          <x14:formula1>
            <xm:f>Sheet1!$A$1:$A$3</xm:f>
          </x14:formula1>
          <xm:sqref>E20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11</vt:i4>
      </vt:variant>
    </vt:vector>
  </HeadingPairs>
  <TitlesOfParts>
    <vt:vector size="24" baseType="lpstr">
      <vt:lpstr>Upitnik Pariškog sporazuma</vt:lpstr>
      <vt:lpstr>1 - Proizvodnja energije</vt:lpstr>
      <vt:lpstr>2 - Izgradnja ili obnova</vt:lpstr>
      <vt:lpstr>3 - Osobna vozila</vt:lpstr>
      <vt:lpstr>4 - Vozila L kategorije</vt:lpstr>
      <vt:lpstr>5 - Kombi i laka vozila</vt:lpstr>
      <vt:lpstr>6 - Kamioni i teška vozila</vt:lpstr>
      <vt:lpstr>7 - Javni prijevoz</vt:lpstr>
      <vt:lpstr>8 - Vlakovi</vt:lpstr>
      <vt:lpstr>9 - Plovila</vt:lpstr>
      <vt:lpstr>Sheet3</vt:lpstr>
      <vt:lpstr>Sheet1</vt:lpstr>
      <vt:lpstr>Sheet2</vt:lpstr>
      <vt:lpstr>'1 - Proizvodnja energije'!_ftnref1</vt:lpstr>
      <vt:lpstr>'1 - Proizvodnja energije'!Print_Area</vt:lpstr>
      <vt:lpstr>'2 - Izgradnja ili obnova'!Print_Area</vt:lpstr>
      <vt:lpstr>'3 - Osobna vozila'!Print_Area</vt:lpstr>
      <vt:lpstr>'4 - Vozila L kategorije'!Print_Area</vt:lpstr>
      <vt:lpstr>'5 - Kombi i laka vozila'!Print_Area</vt:lpstr>
      <vt:lpstr>'6 - Kamioni i teška vozila'!Print_Area</vt:lpstr>
      <vt:lpstr>'7 - Javni prijevoz'!Print_Area</vt:lpstr>
      <vt:lpstr>'8 - Vlakovi'!Print_Area</vt:lpstr>
      <vt:lpstr>'9 - Plovila'!Print_Area</vt:lpstr>
      <vt:lpstr>'Upitnik Pariškog sporazuma'!Print_Area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Cicvarić Branimir-Cvitko</dc:creator>
  <cp:keywords/>
  <dc:description/>
  <cp:lastModifiedBy>Nevena Savanović</cp:lastModifiedBy>
  <cp:revision/>
  <cp:lastPrinted>2025-08-01T14:04:44Z</cp:lastPrinted>
  <dcterms:created xsi:type="dcterms:W3CDTF">2025-05-05T10:09:07Z</dcterms:created>
  <dcterms:modified xsi:type="dcterms:W3CDTF">2025-08-01T14:05:00Z</dcterms:modified>
  <cp:category/>
  <cp:contentStatus/>
</cp:coreProperties>
</file>